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4519"/>
</workbook>
</file>

<file path=xl/calcChain.xml><?xml version="1.0" encoding="utf-8"?>
<calcChain xmlns="http://schemas.openxmlformats.org/spreadsheetml/2006/main">
  <c r="D243" i="4"/>
  <c r="D244"/>
  <c r="D245"/>
  <c r="D242"/>
  <c r="E244" l="1"/>
  <c r="E245"/>
  <c r="E242"/>
  <c r="F233"/>
  <c r="E234"/>
  <c r="E231"/>
  <c r="D246"/>
  <c r="D248" s="1"/>
  <c r="B238"/>
  <c r="D235"/>
  <c r="E235" s="1"/>
  <c r="B227"/>
  <c r="F247"/>
  <c r="E247"/>
  <c r="F245"/>
  <c r="F243"/>
  <c r="E243"/>
  <c r="F234"/>
  <c r="F232"/>
  <c r="E232"/>
  <c r="D155"/>
  <c r="D156"/>
  <c r="D157"/>
  <c r="D154"/>
  <c r="D158"/>
  <c r="B150"/>
  <c r="F158"/>
  <c r="F154"/>
  <c r="B161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D101"/>
  <c r="D102"/>
  <c r="D99"/>
  <c r="D89"/>
  <c r="F89" s="1"/>
  <c r="D90"/>
  <c r="F90" s="1"/>
  <c r="D91"/>
  <c r="D88"/>
  <c r="E88" s="1"/>
  <c r="D92"/>
  <c r="F92" s="1"/>
  <c r="B84"/>
  <c r="E92"/>
  <c r="E90"/>
  <c r="E89"/>
  <c r="F88"/>
  <c r="D81"/>
  <c r="D166"/>
  <c r="D167"/>
  <c r="D168"/>
  <c r="D165"/>
  <c r="O28" i="2"/>
  <c r="M28"/>
  <c r="P29"/>
  <c r="N29"/>
  <c r="F231" i="4" l="1"/>
  <c r="F242"/>
  <c r="E157"/>
  <c r="E233"/>
  <c r="E230" s="1"/>
  <c r="F230"/>
  <c r="E241"/>
  <c r="D241"/>
  <c r="D240" s="1"/>
  <c r="F244"/>
  <c r="F241" s="1"/>
  <c r="F235"/>
  <c r="D230"/>
  <c r="D229" s="1"/>
  <c r="F246"/>
  <c r="F248" s="1"/>
  <c r="E246"/>
  <c r="E248" s="1"/>
  <c r="E155"/>
  <c r="D87"/>
  <c r="D86" s="1"/>
  <c r="E91"/>
  <c r="E87" s="1"/>
  <c r="E154"/>
  <c r="E158"/>
  <c r="F155"/>
  <c r="F157"/>
  <c r="F91"/>
  <c r="F87" s="1"/>
  <c r="H229" l="1"/>
  <c r="F240"/>
  <c r="E240"/>
  <c r="E229"/>
  <c r="F229"/>
  <c r="E86"/>
  <c r="F86"/>
  <c r="F156"/>
  <c r="F153" s="1"/>
  <c r="E156"/>
  <c r="E153" s="1"/>
  <c r="D153"/>
  <c r="D152" s="1"/>
  <c r="E152" l="1"/>
  <c r="F152"/>
  <c r="O14" i="2" l="1"/>
  <c r="M14"/>
  <c r="D76" i="4" l="1"/>
  <c r="B73"/>
  <c r="D70"/>
  <c r="D72" s="1"/>
  <c r="B62"/>
  <c r="D59"/>
  <c r="D61" s="1"/>
  <c r="B51"/>
  <c r="D48"/>
  <c r="D50" s="1"/>
  <c r="B40"/>
  <c r="D37"/>
  <c r="D39" s="1"/>
  <c r="B29"/>
  <c r="D26"/>
  <c r="D28" s="1"/>
  <c r="B18"/>
  <c r="D15"/>
  <c r="D17" s="1"/>
  <c r="B7"/>
  <c r="D75" l="1"/>
  <c r="M21" i="2"/>
  <c r="O21" s="1"/>
  <c r="E75" i="4" l="1"/>
  <c r="F75"/>
  <c r="R52" i="3"/>
  <c r="M15" i="2" l="1"/>
  <c r="O15" s="1"/>
  <c r="M19" l="1"/>
  <c r="F71" i="4"/>
  <c r="E71"/>
  <c r="F60"/>
  <c r="E60"/>
  <c r="F49"/>
  <c r="E49"/>
  <c r="F38"/>
  <c r="E38"/>
  <c r="F27"/>
  <c r="E27"/>
  <c r="D223"/>
  <c r="D212"/>
  <c r="D201"/>
  <c r="D190"/>
  <c r="D179"/>
  <c r="D222" l="1"/>
  <c r="D221"/>
  <c r="D211"/>
  <c r="D210"/>
  <c r="D200"/>
  <c r="D199"/>
  <c r="D189"/>
  <c r="D188"/>
  <c r="D178"/>
  <c r="D177"/>
  <c r="D220"/>
  <c r="D198"/>
  <c r="D187"/>
  <c r="D176"/>
  <c r="M16" i="2" l="1"/>
  <c r="O16" s="1"/>
  <c r="M17"/>
  <c r="O17" s="1"/>
  <c r="O18"/>
  <c r="O19"/>
  <c r="M20"/>
  <c r="O20" s="1"/>
  <c r="M22"/>
  <c r="O22" s="1"/>
  <c r="M23"/>
  <c r="O23" s="1"/>
  <c r="M24"/>
  <c r="O24" s="1"/>
  <c r="M25"/>
  <c r="O25" s="1"/>
  <c r="M26"/>
  <c r="O26" s="1"/>
  <c r="M27"/>
  <c r="O27" s="1"/>
  <c r="N9"/>
  <c r="P9" s="1"/>
  <c r="N10"/>
  <c r="P10" s="1"/>
  <c r="N11"/>
  <c r="P11" s="1"/>
  <c r="N12"/>
  <c r="P12" s="1"/>
  <c r="N13"/>
  <c r="P13" s="1"/>
  <c r="N8"/>
  <c r="P8" s="1"/>
  <c r="F69" i="4"/>
  <c r="E69"/>
  <c r="F68"/>
  <c r="E68"/>
  <c r="F67"/>
  <c r="E67"/>
  <c r="F66"/>
  <c r="E66"/>
  <c r="E65" s="1"/>
  <c r="D65"/>
  <c r="E61"/>
  <c r="F61" s="1"/>
  <c r="F58"/>
  <c r="E58"/>
  <c r="F57"/>
  <c r="E57"/>
  <c r="F56"/>
  <c r="E56"/>
  <c r="F47"/>
  <c r="E47"/>
  <c r="F46"/>
  <c r="E46"/>
  <c r="F45"/>
  <c r="E45"/>
  <c r="F44"/>
  <c r="E44"/>
  <c r="E43" s="1"/>
  <c r="D43"/>
  <c r="D224"/>
  <c r="F224" s="1"/>
  <c r="B216"/>
  <c r="F223"/>
  <c r="E223"/>
  <c r="F222"/>
  <c r="E222"/>
  <c r="F221"/>
  <c r="E221"/>
  <c r="F220"/>
  <c r="E220"/>
  <c r="D219"/>
  <c r="D213"/>
  <c r="F213" s="1"/>
  <c r="B205"/>
  <c r="E213"/>
  <c r="F212"/>
  <c r="E212"/>
  <c r="F211"/>
  <c r="E211"/>
  <c r="F210"/>
  <c r="E210"/>
  <c r="D202"/>
  <c r="E202" s="1"/>
  <c r="B194"/>
  <c r="D191"/>
  <c r="F201"/>
  <c r="E201"/>
  <c r="F200"/>
  <c r="E200"/>
  <c r="F199"/>
  <c r="E199"/>
  <c r="F198"/>
  <c r="F197" s="1"/>
  <c r="E198"/>
  <c r="E197" s="1"/>
  <c r="D197"/>
  <c r="F43" l="1"/>
  <c r="F219"/>
  <c r="F72"/>
  <c r="E72"/>
  <c r="D196"/>
  <c r="F202"/>
  <c r="D218"/>
  <c r="E218" s="1"/>
  <c r="E224"/>
  <c r="E219"/>
  <c r="F65"/>
  <c r="D42"/>
  <c r="E42" s="1"/>
  <c r="E48"/>
  <c r="E50" s="1"/>
  <c r="D64"/>
  <c r="H64" s="1"/>
  <c r="F70"/>
  <c r="E70"/>
  <c r="F59"/>
  <c r="E59"/>
  <c r="F48"/>
  <c r="F50" s="1"/>
  <c r="F196"/>
  <c r="E196" l="1"/>
  <c r="H42"/>
  <c r="F42"/>
  <c r="F218"/>
  <c r="E64"/>
  <c r="F64"/>
  <c r="F16" l="1"/>
  <c r="E16"/>
  <c r="E249"/>
  <c r="F249"/>
  <c r="E250"/>
  <c r="F250"/>
  <c r="F191"/>
  <c r="B183"/>
  <c r="E191"/>
  <c r="F190"/>
  <c r="E190"/>
  <c r="F189"/>
  <c r="E189"/>
  <c r="F188"/>
  <c r="E188"/>
  <c r="F187"/>
  <c r="E187"/>
  <c r="F186"/>
  <c r="D186"/>
  <c r="D180"/>
  <c r="E180" s="1"/>
  <c r="B172"/>
  <c r="F179"/>
  <c r="E179"/>
  <c r="F178"/>
  <c r="E178"/>
  <c r="F177"/>
  <c r="E177"/>
  <c r="F176"/>
  <c r="E176"/>
  <c r="D175"/>
  <c r="D169"/>
  <c r="E169" s="1"/>
  <c r="F168"/>
  <c r="E168"/>
  <c r="F167"/>
  <c r="E167"/>
  <c r="F166"/>
  <c r="E166"/>
  <c r="F165"/>
  <c r="E165"/>
  <c r="E164" s="1"/>
  <c r="D164"/>
  <c r="D147"/>
  <c r="E147" s="1"/>
  <c r="B139"/>
  <c r="F146"/>
  <c r="E146"/>
  <c r="F145"/>
  <c r="E145"/>
  <c r="F144"/>
  <c r="E144"/>
  <c r="F143"/>
  <c r="E143"/>
  <c r="D142"/>
  <c r="D136"/>
  <c r="E136" s="1"/>
  <c r="F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F1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F78"/>
  <c r="F79"/>
  <c r="F80"/>
  <c r="F77"/>
  <c r="E78"/>
  <c r="E79"/>
  <c r="E80"/>
  <c r="E77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E76" l="1"/>
  <c r="F76"/>
  <c r="E186"/>
  <c r="E26"/>
  <c r="E28" s="1"/>
  <c r="D20"/>
  <c r="E37"/>
  <c r="E39" s="1"/>
  <c r="D31"/>
  <c r="E175"/>
  <c r="E81"/>
  <c r="F131"/>
  <c r="F130" s="1"/>
  <c r="F142"/>
  <c r="F175"/>
  <c r="E142"/>
  <c r="E131"/>
  <c r="E130" s="1"/>
  <c r="F164"/>
  <c r="E120"/>
  <c r="F120"/>
  <c r="F21"/>
  <c r="D130"/>
  <c r="D174"/>
  <c r="F174" s="1"/>
  <c r="F98"/>
  <c r="E21"/>
  <c r="E32"/>
  <c r="F32"/>
  <c r="E98"/>
  <c r="E109"/>
  <c r="F109"/>
  <c r="D163"/>
  <c r="D108"/>
  <c r="D185"/>
  <c r="F180"/>
  <c r="F169"/>
  <c r="D141"/>
  <c r="F147"/>
  <c r="D119"/>
  <c r="F37"/>
  <c r="F39" s="1"/>
  <c r="F81"/>
  <c r="F114"/>
  <c r="D9"/>
  <c r="E17"/>
  <c r="F103"/>
  <c r="F26"/>
  <c r="F28" s="1"/>
  <c r="D97"/>
  <c r="E114"/>
  <c r="F12"/>
  <c r="F13"/>
  <c r="F14"/>
  <c r="F15"/>
  <c r="F11"/>
  <c r="E12"/>
  <c r="E13"/>
  <c r="E14"/>
  <c r="E15"/>
  <c r="E11"/>
  <c r="E31" l="1"/>
  <c r="H31"/>
  <c r="H20"/>
  <c r="H9"/>
  <c r="E108"/>
  <c r="H75"/>
  <c r="E20"/>
  <c r="E185"/>
  <c r="E141"/>
  <c r="E163"/>
  <c r="F163"/>
  <c r="E9"/>
  <c r="E97"/>
  <c r="E174"/>
  <c r="E10"/>
  <c r="F108"/>
  <c r="F10"/>
  <c r="F185"/>
  <c r="F31"/>
  <c r="F141"/>
  <c r="F9"/>
  <c r="F20"/>
  <c r="F97"/>
  <c r="E55" l="1"/>
  <c r="E54" s="1"/>
  <c r="F55"/>
  <c r="F54" s="1"/>
  <c r="D54"/>
  <c r="D53" s="1"/>
  <c r="D209"/>
  <c r="F209" s="1"/>
  <c r="F208" s="1"/>
  <c r="D208" l="1"/>
  <c r="D207" s="1"/>
  <c r="E207" s="1"/>
  <c r="F53"/>
  <c r="E53"/>
  <c r="E6" s="1"/>
  <c r="E209"/>
  <c r="E208" s="1"/>
  <c r="H53" l="1"/>
  <c r="D6"/>
  <c r="D251" s="1"/>
  <c r="D255" s="1"/>
  <c r="F207"/>
  <c r="F6" s="1"/>
  <c r="E251"/>
  <c r="F251" l="1"/>
</calcChain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<sst xmlns="http://schemas.openxmlformats.org/spreadsheetml/2006/main" count="2689" uniqueCount="471">
  <si>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</si>
  <si>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</si>
  <si>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</si>
  <si>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</si>
  <si>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</si>
  <si>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</si>
  <si>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</si>
  <si>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</si>
  <si>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</si>
  <si>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</si>
  <si>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</si>
  <si>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</si>
  <si>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</si>
  <si>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</si>
  <si>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</si>
  <si>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</si>
  <si>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</si>
  <si>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</si>
  <si>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</si>
  <si>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</si>
  <si>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</si>
  <si>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</si>
  <si>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</si>
  <si>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</si>
  <si>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</si>
  <si>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</si>
  <si>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</si>
  <si>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</si>
  <si>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</si>
  <si>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</si>
  <si>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</si>
  <si>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</si>
  <si>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</si>
  <si>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</si>
  <si>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</si>
  <si>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</si>
  <si>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</si>
  <si>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</si>
  <si>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</si>
  <si>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</si>
  <si>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</si>
  <si>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</si>
  <si>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</si>
  <si>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</si>
  <si>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</si>
  <si>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</si>
  <si>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</si>
  <si>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</si>
  <si>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</si>
  <si>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</si>
  <si>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</si>
  <si>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</si>
  <si>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</si>
  <si>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</si>
  <si>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</si>
  <si>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</si>
  <si>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</si>
  <si>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</si>
  <si>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</si>
  <si>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</si>
  <si>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</si>
  <si>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</si>
  <si>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</si>
  <si>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</si>
  <si>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</si>
  <si>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</si>
  <si>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</si>
  <si>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</si>
  <si>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</si>
  <si>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</si>
  <si>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</si>
  <si>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</si>
  <si>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</si>
  <si>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</si>
  <si>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</si>
  <si>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</si>
  <si>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</si>
  <si>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</si>
  <si>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</si>
  <si>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</si>
  <si>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</si>
  <si>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</si>
  <si>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</si>
  <si>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</si>
  <si>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</si>
  <si>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</si>
  <si>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</si>
  <si>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</si>
  <si>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</si>
  <si>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</si>
  <si>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</si>
  <si>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</si>
  <si>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</si>
  <si>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</si>
  <si>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</si>
  <si>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</si>
  <si>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</si>
  <si>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</si>
  <si>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</si>
  <si>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</si>
  <si>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</si>
  <si>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</si>
  <si>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</si>
  <si>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</si>
  <si>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</si>
  <si>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</si>
  <si>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</si>
  <si>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</si>
  <si>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</si>
  <si>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</si>
  <si>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</si>
  <si>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</si>
  <si>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</si>
  <si>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</si>
  <si>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</si>
  <si>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</si>
  <si>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</si>
  <si>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</si>
  <si>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</si>
  <si>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</si>
  <si>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</si>
  <si>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</si>
  <si>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</si>
  <si>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</si>
  <si>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</si>
  <si>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</si>
  <si>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</si>
  <si>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</si>
  <si>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</si>
  <si>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</si>
  <si>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</si>
  <si>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</si>
  <si>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</si>
  <si>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</si>
  <si>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</si>
  <si>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</si>
  <si>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</si>
  <si>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</si>
  <si>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</si>
  <si>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</si>
  <si>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</si>
  <si>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</si>
  <si>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</si>
  <si>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</si>
  <si>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</si>
  <si>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</si>
  <si>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</si>
  <si>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</si>
  <si>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</si>
  <si>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</si>
  <si>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</si>
  <si>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</si>
  <si>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</si>
  <si>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</si>
  <si>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</si>
  <si>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</si>
  <si>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</si>
  <si>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</si>
  <si>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</si>
  <si>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</si>
  <si>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</si>
  <si>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</si>
  <si>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</si>
  <si>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</si>
  <si>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</si>
  <si>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</si>
  <si>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</si>
  <si>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</si>
  <si>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</si>
  <si>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</si>
  <si>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</si>
  <si>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</si>
  <si>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</si>
  <si>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</si>
  <si>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</si>
  <si>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</si>
  <si>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</si>
  <si>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</si>
  <si>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</si>
  <si>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</si>
  <si>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</si>
  <si>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</si>
  <si>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</si>
  <si>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</si>
  <si>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</si>
  <si>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</si>
  <si>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</si>
  <si>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</si>
  <si>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</si>
  <si>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</si>
  <si>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</si>
  <si>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</si>
  <si>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</si>
  <si>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</si>
  <si>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</si>
  <si>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</si>
  <si>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</si>
  <si>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</si>
  <si>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</si>
  <si>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</si>
  <si>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</si>
  <si>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</si>
  <si>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</si>
  <si>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</si>
  <si>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</si>
  <si>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</si>
  <si>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</si>
  <si>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</si>
  <si>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</si>
  <si>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</si>
  <si>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</si>
  <si>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</si>
  <si>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</si>
  <si>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</si>
  <si>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</si>
  <si>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</si>
  <si>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</si>
  <si>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</si>
  <si>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</si>
  <si>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</si>
  <si>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</si>
  <si>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</si>
  <si>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</si>
  <si>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</si>
  <si>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</si>
  <si>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</si>
  <si>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</si>
  <si>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</si>
  <si>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</si>
  <si>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</si>
  <si>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</si>
  <si>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</si>
  <si>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</si>
  <si>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</si>
  <si>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</si>
  <si>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</si>
  <si>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</si>
  <si>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</si>
  <si>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</si>
  <si>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</si>
  <si>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</si>
  <si>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</si>
  <si>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</si>
  <si>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</si>
  <si>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</si>
  <si>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</si>
  <si>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</si>
  <si>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</si>
  <si>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</si>
  <si>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</si>
  <si>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</si>
  <si>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</si>
  <si>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</si>
  <si>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</si>
  <si>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</si>
  <si>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</si>
  <si>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</si>
  <si>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</si>
  <si>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</si>
  <si>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</si>
  <si>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</si>
  <si>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</si>
  <si>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</si>
  <si>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</si>
  <si>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</si>
  <si>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</si>
  <si>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</si>
  <si>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</si>
  <si>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</si>
  <si>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</si>
  <si>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</si>
  <si>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</si>
  <si>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</si>
  <si>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</si>
  <si>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</si>
  <si>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</si>
  <si>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</si>
  <si>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</si>
  <si>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</si>
  <si>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</si>
  <si>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</si>
  <si>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</si>
  <si>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</si>
  <si>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</si>
  <si>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</si>
  <si>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</si>
  <si>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</si>
  <si>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</si>
  <si>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</si>
  <si>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</si>
  <si>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</si>
  <si>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</si>
  <si>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</si>
  <si>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</si>
  <si>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</si>
  <si>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</si>
  <si>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</si>
  <si>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</si>
  <si>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</si>
  <si>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</si>
  <si>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</si>
  <si>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</si>
  <si>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</si>
  <si>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</si>
  <si>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</si>
  <si>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</si>
  <si>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</si>
  <si>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</si>
  <si>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</si>
  <si>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</si>
  <si>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</si>
  <si>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</si>
  <si>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</si>
  <si>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</si>
  <si>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</si>
  <si>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</si>
  <si>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</si>
  <si>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</si>
  <si>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</si>
  <si>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</si>
  <si>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</si>
  <si>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</si>
  <si>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</si>
  <si>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</si>
  <si>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</si>
  <si>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</si>
  <si>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</si>
  <si>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</si>
  <si>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</si>
  <si>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</si>
  <si>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</si>
  <si>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</si>
  <si>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</si>
  <si>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</si>
  <si>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</si>
  <si>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</si>
  <si>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</si>
  <si>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</si>
  <si>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</si>
  <si>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</si>
  <si>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</si>
  <si>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</si>
  <si>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</si>
  <si>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</si>
  <si>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</si>
  <si>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</si>
  <si>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</si>
  <si>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</si>
  <si>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</si>
  <si>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</si>
  <si>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</si>
  <si>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</si>
  <si>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</si>
  <si>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</si>
  <si>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</si>
  <si>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</si>
  <si>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</si>
  <si>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</si>
  <si>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</si>
  <si>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</si>
  <si>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</si>
  <si>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</si>
  <si>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</si>
  <si>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</si>
  <si>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</si>
  <si>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</si>
  <si>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</si>
  <si>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</si>
  <si>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</si>
  <si>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</si>
  <si>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</si>
  <si>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</si>
  <si>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</si>
  <si>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</si>
  <si>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</si>
  <si>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</si>
  <si>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</si>
  <si>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</si>
  <si>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</si>
  <si>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</si>
  <si>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</si>
  <si>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</si>
  <si>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</si>
  <si>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</si>
  <si>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</si>
  <si>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</si>
  <si>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</si>
  <si>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</si>
  <si>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</si>
  <si>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</si>
  <si>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</si>
  <si>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</si>
  <si>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</si>
  <si>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</si>
  <si>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</si>
  <si>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</si>
  <si>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</si>
  <si>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</si>
  <si>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</si>
  <si>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</si>
  <si>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</si>
  <si>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</si>
  <si>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</si>
  <si>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</si>
  <si>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</si>
  <si>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</si>
  <si>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</si>
  <si>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</si>
  <si>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</si>
  <si>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</si>
  <si>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</si>
  <si>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</si>
  <si>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</si>
  <si>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</si>
  <si>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</si>
  <si>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</si>
  <si>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</si>
  <si>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</si>
  <si>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</si>
  <si>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</si>
  <si>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</si>
  <si>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</si>
  <si>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</si>
  <si>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</si>
  <si>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</si>
  <si>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</si>
  <si>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</si>
  <si>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</si>
  <si>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</si>
  <si>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</si>
  <si>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</si>
  <si>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</si>
  <si>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</si>
  <si>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</si>
  <si>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</si>
  <si>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</si>
  <si>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</si>
  <si>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</si>
  <si>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</si>
  <si>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</si>
  <si>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</si>
  <si>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</si>
  <si>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</si>
  <si>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</si>
  <si>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</si>
  <si>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</si>
  <si>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</si>
  <si>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</si>
  <si>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</si>
  <si>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</si>
  <si>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</si>
  <si>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</si>
  <si>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</si>
  <si>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</si>
  <si>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</si>
  <si>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</si>
  <si>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</si>
  <si>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</si>
  <si>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</si>
  <si>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</si>
  <si>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</si>
  <si>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</si>
  <si>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</si>
  <si>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</si>
  <si>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</si>
  <si>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</si>
  <si>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Бугреева Елена Юрьевна</t>
  </si>
  <si>
    <t>государственное бюджетное учреждение "Комплексный центр социального обслуживания населения" Калининского муниципального округа</t>
  </si>
  <si>
    <t>«16»   ноября 2023 г.</t>
  </si>
  <si>
    <t xml:space="preserve"> Министр социальной защиты населения Тверской области</t>
  </si>
  <si>
    <t>Новикова Валентина Ивановна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</si>
</sst>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workbookViewId="0">
      <selection activeCell="E7" sqref="E7:H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>
      <c r="A1" t="s">
        <v>0</v>
      </c>
    </row>
    <row r="2" spans="1:8" ht="43.35" customHeight="1">
      <c r="A2" s="46" t="s">
        <v>0</v>
      </c>
      <c r="B2" s="46" t="s">
        <v>0</v>
      </c>
      <c r="C2" s="46" t="s">
        <v>0</v>
      </c>
      <c r="D2" s="46" t="s">
        <v>0</v>
      </c>
      <c r="E2" s="61" t="s">
        <v>1</v>
      </c>
      <c r="F2" s="61"/>
      <c r="G2" s="61"/>
    </row>
    <row r="3" spans="1:8" ht="18" customHeight="1">
      <c r="A3" s="46" t="s">
        <v>0</v>
      </c>
      <c r="B3" s="46" t="s">
        <v>0</v>
      </c>
      <c r="C3" s="46" t="s">
        <v>0</v>
      </c>
      <c r="D3" s="46" t="s">
        <v>0</v>
      </c>
      <c r="E3" s="60" t="s">
        <v>0</v>
      </c>
      <c r="F3" s="60" t="s">
        <v>0</v>
      </c>
      <c r="G3" s="60" t="s">
        <v>0</v>
      </c>
    </row>
    <row r="4" spans="1:8" ht="18" customHeight="1">
      <c r="A4" s="46" t="s">
        <v>0</v>
      </c>
      <c r="B4" s="46" t="s">
        <v>0</v>
      </c>
      <c r="C4" s="46" t="s">
        <v>0</v>
      </c>
      <c r="D4" s="46" t="s">
        <v>0</v>
      </c>
      <c r="E4" s="60" t="s">
        <v>0</v>
      </c>
      <c r="F4" s="60" t="s">
        <v>0</v>
      </c>
      <c r="G4" s="60" t="s">
        <v>0</v>
      </c>
    </row>
    <row r="5" spans="1:8" ht="77.25" customHeight="1">
      <c r="A5" s="46" t="s">
        <v>0</v>
      </c>
      <c r="B5" s="46" t="s">
        <v>0</v>
      </c>
      <c r="C5" s="46" t="s">
        <v>0</v>
      </c>
      <c r="D5" s="46" t="s">
        <v>0</v>
      </c>
      <c r="E5" s="62" t="s">
        <v>2</v>
      </c>
      <c r="F5" s="62"/>
      <c r="G5" s="62"/>
    </row>
    <row r="6" spans="1:8" ht="12.75" customHeight="1">
      <c r="A6" s="46" t="s">
        <v>0</v>
      </c>
      <c r="B6" s="46" t="s">
        <v>0</v>
      </c>
      <c r="C6" s="46" t="s">
        <v>0</v>
      </c>
      <c r="D6" s="46" t="s">
        <v>0</v>
      </c>
      <c r="E6" s="62" t="s">
        <v>3</v>
      </c>
      <c r="F6" s="62"/>
      <c r="G6" s="62"/>
    </row>
    <row r="7" spans="1:8" ht="35.25" customHeight="1">
      <c r="A7" s="46" t="s">
        <v>0</v>
      </c>
      <c r="B7" s="46" t="s">
        <v>0</v>
      </c>
      <c r="C7" s="46" t="s">
        <v>0</v>
      </c>
      <c r="D7" s="46" t="s">
        <v>0</v>
      </c>
      <c r="E7" s="63" t="s">
        <v>469</v>
      </c>
      <c r="F7" s="63"/>
      <c r="G7" s="63"/>
      <c r="H7" s="63"/>
    </row>
    <row r="8" spans="1:8" ht="30.4" customHeight="1">
      <c r="A8" s="46" t="s">
        <v>0</v>
      </c>
      <c r="B8" s="46" t="s">
        <v>0</v>
      </c>
      <c r="C8" s="46" t="s">
        <v>0</v>
      </c>
      <c r="D8" s="46" t="s">
        <v>0</v>
      </c>
      <c r="E8" s="59" t="s">
        <v>4</v>
      </c>
      <c r="F8" s="59"/>
      <c r="G8" s="59"/>
    </row>
    <row r="9" spans="1:8" ht="31.35" customHeight="1">
      <c r="A9" s="46" t="s">
        <v>0</v>
      </c>
      <c r="B9" s="46" t="s">
        <v>0</v>
      </c>
      <c r="C9" s="46" t="s">
        <v>0</v>
      </c>
      <c r="D9" s="46" t="s">
        <v>0</v>
      </c>
      <c r="E9" s="55" t="s">
        <v>0</v>
      </c>
      <c r="F9" s="55" t="s">
        <v>0</v>
      </c>
      <c r="G9" s="54" t="s">
        <v>470</v>
      </c>
    </row>
    <row r="10" spans="1:8" ht="12.75" customHeight="1">
      <c r="A10" s="46" t="s">
        <v>0</v>
      </c>
      <c r="B10" s="46" t="s">
        <v>0</v>
      </c>
      <c r="C10" s="46" t="s">
        <v>0</v>
      </c>
      <c r="D10" s="46" t="s">
        <v>0</v>
      </c>
      <c r="E10" s="45" t="s">
        <v>0</v>
      </c>
      <c r="F10" s="45" t="s">
        <v>0</v>
      </c>
      <c r="G10" s="1" t="s">
        <v>5</v>
      </c>
    </row>
    <row r="11" spans="1:8" ht="12.75" customHeight="1">
      <c r="A11" s="46" t="s">
        <v>0</v>
      </c>
      <c r="B11" s="46" t="s">
        <v>0</v>
      </c>
      <c r="C11" s="46" t="s">
        <v>0</v>
      </c>
      <c r="D11" s="46" t="s">
        <v>0</v>
      </c>
      <c r="E11" s="45" t="s">
        <v>0</v>
      </c>
      <c r="F11" s="45" t="s">
        <v>0</v>
      </c>
      <c r="G11" s="47" t="s">
        <v>6</v>
      </c>
    </row>
    <row r="12" spans="1:8" ht="12.75" customHeight="1">
      <c r="A12" s="46" t="s">
        <v>0</v>
      </c>
      <c r="B12" s="46" t="s">
        <v>0</v>
      </c>
      <c r="C12" s="46" t="s">
        <v>0</v>
      </c>
      <c r="D12" s="46" t="s">
        <v>0</v>
      </c>
      <c r="E12" s="45" t="s">
        <v>0</v>
      </c>
      <c r="F12" s="45" t="s">
        <v>0</v>
      </c>
      <c r="G12" s="53" t="s">
        <v>468</v>
      </c>
    </row>
    <row r="13" spans="1:8" ht="30.2" customHeight="1">
      <c r="A13" s="46" t="s">
        <v>0</v>
      </c>
      <c r="B13" s="46" t="s">
        <v>0</v>
      </c>
      <c r="C13" s="46" t="s">
        <v>0</v>
      </c>
      <c r="D13" s="46" t="s">
        <v>0</v>
      </c>
      <c r="E13" s="56" t="s">
        <v>7</v>
      </c>
      <c r="F13" s="56"/>
      <c r="G13" s="56"/>
    </row>
    <row r="14" spans="1:8" ht="12.75" customHeight="1">
      <c r="A14" s="46" t="s">
        <v>0</v>
      </c>
      <c r="B14" s="46" t="s">
        <v>0</v>
      </c>
      <c r="C14" s="46" t="s">
        <v>0</v>
      </c>
      <c r="D14" s="46" t="s">
        <v>0</v>
      </c>
      <c r="E14" s="59" t="s">
        <v>8</v>
      </c>
      <c r="F14" s="59"/>
      <c r="G14" s="59"/>
    </row>
    <row r="15" spans="1:8" ht="27.2" customHeight="1">
      <c r="A15" s="46" t="s">
        <v>0</v>
      </c>
      <c r="B15" s="46" t="s">
        <v>0</v>
      </c>
      <c r="C15" s="46" t="s">
        <v>0</v>
      </c>
      <c r="D15" s="46" t="s">
        <v>0</v>
      </c>
      <c r="E15" s="45" t="s">
        <v>0</v>
      </c>
      <c r="F15" s="45" t="s">
        <v>0</v>
      </c>
      <c r="G15" s="27" t="s">
        <v>466</v>
      </c>
    </row>
    <row r="16" spans="1:8" ht="12.75" customHeight="1">
      <c r="A16" s="46" t="s">
        <v>0</v>
      </c>
      <c r="B16" s="46" t="s">
        <v>0</v>
      </c>
      <c r="C16" s="46" t="s">
        <v>0</v>
      </c>
      <c r="D16" s="46" t="s">
        <v>0</v>
      </c>
      <c r="E16" s="45" t="s">
        <v>0</v>
      </c>
      <c r="F16" s="45" t="s">
        <v>0</v>
      </c>
      <c r="G16" s="1" t="s">
        <v>5</v>
      </c>
    </row>
    <row r="17" spans="1:7" ht="12.75" customHeight="1">
      <c r="A17" s="46" t="s">
        <v>0</v>
      </c>
      <c r="B17" s="46" t="s">
        <v>0</v>
      </c>
      <c r="C17" s="46" t="s">
        <v>0</v>
      </c>
      <c r="D17" s="46" t="s">
        <v>0</v>
      </c>
      <c r="E17" s="45" t="s">
        <v>0</v>
      </c>
      <c r="F17" s="45" t="s">
        <v>0</v>
      </c>
      <c r="G17" s="47" t="s">
        <v>9</v>
      </c>
    </row>
    <row r="18" spans="1:7" ht="12.75" customHeight="1">
      <c r="A18" s="46" t="s">
        <v>0</v>
      </c>
      <c r="B18" s="46" t="s">
        <v>0</v>
      </c>
      <c r="C18" s="46" t="s">
        <v>0</v>
      </c>
      <c r="D18" s="46" t="s">
        <v>0</v>
      </c>
      <c r="E18" s="45" t="s">
        <v>0</v>
      </c>
      <c r="F18" s="45" t="s">
        <v>0</v>
      </c>
      <c r="G18" s="53" t="s">
        <v>468</v>
      </c>
    </row>
    <row r="19" spans="1:7" ht="23.65" customHeight="1">
      <c r="A19" s="46" t="s">
        <v>0</v>
      </c>
      <c r="B19" s="46" t="s">
        <v>0</v>
      </c>
      <c r="C19" s="46" t="s">
        <v>0</v>
      </c>
      <c r="D19" s="46" t="s">
        <v>0</v>
      </c>
      <c r="E19" s="56" t="s">
        <v>10</v>
      </c>
      <c r="F19" s="56"/>
      <c r="G19" s="56"/>
    </row>
    <row r="20" spans="1:7" ht="29.45" customHeight="1">
      <c r="A20" s="46" t="s">
        <v>0</v>
      </c>
      <c r="B20" s="46" t="s">
        <v>0</v>
      </c>
      <c r="C20" s="46" t="s">
        <v>0</v>
      </c>
      <c r="D20" s="46" t="s">
        <v>0</v>
      </c>
      <c r="E20" s="59" t="s">
        <v>11</v>
      </c>
      <c r="F20" s="59"/>
      <c r="G20" s="59"/>
    </row>
    <row r="21" spans="1:7">
      <c r="A21" s="46" t="s">
        <v>0</v>
      </c>
      <c r="B21" s="46" t="s">
        <v>0</v>
      </c>
      <c r="C21" s="46" t="s">
        <v>0</v>
      </c>
      <c r="D21" s="46" t="s">
        <v>0</v>
      </c>
      <c r="E21" s="45" t="s">
        <v>0</v>
      </c>
      <c r="F21" s="45" t="s">
        <v>0</v>
      </c>
      <c r="G21" s="47"/>
    </row>
    <row r="22" spans="1:7" ht="12.75" customHeight="1">
      <c r="A22" s="46" t="s">
        <v>0</v>
      </c>
      <c r="B22" s="46" t="s">
        <v>0</v>
      </c>
      <c r="C22" s="46" t="s">
        <v>0</v>
      </c>
      <c r="D22" s="46" t="s">
        <v>0</v>
      </c>
      <c r="E22" s="45" t="s">
        <v>0</v>
      </c>
      <c r="F22" s="45" t="s">
        <v>0</v>
      </c>
      <c r="G22" s="45" t="s">
        <v>5</v>
      </c>
    </row>
    <row r="23" spans="1:7" ht="12.75" customHeight="1">
      <c r="A23" s="46" t="s">
        <v>0</v>
      </c>
      <c r="B23" s="46" t="s">
        <v>0</v>
      </c>
      <c r="C23" s="46" t="s">
        <v>0</v>
      </c>
      <c r="D23" s="46" t="s">
        <v>0</v>
      </c>
      <c r="E23" s="45" t="s">
        <v>0</v>
      </c>
      <c r="F23" s="45" t="s">
        <v>0</v>
      </c>
      <c r="G23" s="47" t="s">
        <v>12</v>
      </c>
    </row>
    <row r="24" spans="1:7" ht="12.75" customHeight="1">
      <c r="A24" s="46" t="s">
        <v>0</v>
      </c>
      <c r="B24" s="46" t="s">
        <v>0</v>
      </c>
      <c r="C24" s="46" t="s">
        <v>0</v>
      </c>
      <c r="D24" s="46" t="s">
        <v>0</v>
      </c>
      <c r="E24" s="45" t="s">
        <v>0</v>
      </c>
      <c r="F24" s="45" t="s">
        <v>0</v>
      </c>
      <c r="G24" s="53" t="s">
        <v>468</v>
      </c>
    </row>
    <row r="25" spans="1:7" ht="18" customHeight="1">
      <c r="A25" s="46" t="s">
        <v>0</v>
      </c>
      <c r="B25" s="46" t="s">
        <v>0</v>
      </c>
      <c r="C25" s="46" t="s">
        <v>0</v>
      </c>
      <c r="D25" s="46" t="s">
        <v>0</v>
      </c>
      <c r="E25" s="45" t="s">
        <v>0</v>
      </c>
      <c r="F25" s="45" t="s">
        <v>0</v>
      </c>
      <c r="G25" s="45" t="s">
        <v>0</v>
      </c>
    </row>
    <row r="26" spans="1:7" ht="24.95" customHeight="1">
      <c r="A26" s="60" t="s">
        <v>13</v>
      </c>
      <c r="B26" s="60"/>
      <c r="C26" s="60"/>
      <c r="D26" s="60"/>
      <c r="E26" s="60"/>
      <c r="F26" s="60"/>
      <c r="G26" s="60"/>
    </row>
    <row r="27" spans="1:7" ht="12.75" customHeight="1">
      <c r="A27" s="56" t="s">
        <v>467</v>
      </c>
      <c r="B27" s="56"/>
      <c r="C27" s="56"/>
      <c r="D27" s="56"/>
      <c r="E27" s="56"/>
      <c r="F27" s="56"/>
      <c r="G27" s="56"/>
    </row>
    <row r="28" spans="1:7" ht="12.75" customHeight="1">
      <c r="A28" s="57" t="s">
        <v>14</v>
      </c>
      <c r="B28" s="57"/>
      <c r="C28" s="57"/>
      <c r="D28" s="57"/>
      <c r="E28" s="57"/>
      <c r="F28" s="57"/>
      <c r="G28" s="57"/>
    </row>
    <row r="29" spans="1:7" ht="18" customHeight="1">
      <c r="A29" s="58" t="s">
        <v>460</v>
      </c>
      <c r="B29" s="56"/>
      <c r="C29" s="56"/>
      <c r="D29" s="56"/>
      <c r="E29" s="56"/>
      <c r="F29" s="56"/>
      <c r="G29" s="56"/>
    </row>
  </sheetData>
  <mergeCells count="13">
    <mergeCell ref="E2:G4"/>
    <mergeCell ref="E5:G5"/>
    <mergeCell ref="E6:G6"/>
    <mergeCell ref="E8:G8"/>
    <mergeCell ref="E7:H7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opLeftCell="A11" zoomScale="69" zoomScaleNormal="69" workbookViewId="0">
      <selection activeCell="L12" sqref="L1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3.950000000000003" customHeight="1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8.25" customHeight="1">
      <c r="A4" s="67" t="s">
        <v>173</v>
      </c>
      <c r="B4" s="67" t="s">
        <v>174</v>
      </c>
      <c r="C4" s="67" t="s">
        <v>175</v>
      </c>
      <c r="D4" s="67" t="s">
        <v>176</v>
      </c>
      <c r="E4" s="67"/>
      <c r="F4" s="67"/>
      <c r="G4" s="67" t="s">
        <v>177</v>
      </c>
      <c r="H4" s="67"/>
      <c r="I4" s="67" t="s">
        <v>178</v>
      </c>
      <c r="J4" s="67"/>
      <c r="K4" s="64" t="s">
        <v>20</v>
      </c>
      <c r="L4" s="64"/>
      <c r="M4" s="64"/>
      <c r="N4" s="64"/>
      <c r="O4" s="64"/>
      <c r="P4" s="64"/>
      <c r="Q4" s="64" t="s">
        <v>21</v>
      </c>
      <c r="R4" s="64"/>
      <c r="S4" s="64"/>
    </row>
    <row r="5" spans="1:19" ht="36.75" customHeight="1">
      <c r="A5" s="67"/>
      <c r="B5" s="67"/>
      <c r="C5" s="67"/>
      <c r="D5" s="67" t="s">
        <v>22</v>
      </c>
      <c r="E5" s="67" t="s">
        <v>23</v>
      </c>
      <c r="F5" s="67" t="s">
        <v>24</v>
      </c>
      <c r="G5" s="67" t="s">
        <v>25</v>
      </c>
      <c r="H5" s="67" t="s">
        <v>26</v>
      </c>
      <c r="I5" s="67"/>
      <c r="J5" s="67"/>
      <c r="K5" s="64" t="s">
        <v>461</v>
      </c>
      <c r="L5" s="64"/>
      <c r="M5" s="64" t="s">
        <v>462</v>
      </c>
      <c r="N5" s="64"/>
      <c r="O5" s="64" t="s">
        <v>463</v>
      </c>
      <c r="P5" s="64"/>
      <c r="Q5" s="64" t="s">
        <v>0</v>
      </c>
      <c r="R5" s="64" t="s">
        <v>0</v>
      </c>
      <c r="S5" s="64" t="s">
        <v>0</v>
      </c>
    </row>
    <row r="6" spans="1:19" ht="71.25" customHeight="1">
      <c r="A6" s="67"/>
      <c r="B6" s="67"/>
      <c r="C6" s="67"/>
      <c r="D6" s="67"/>
      <c r="E6" s="67"/>
      <c r="F6" s="67"/>
      <c r="G6" s="67"/>
      <c r="H6" s="67"/>
      <c r="I6" s="35" t="s">
        <v>27</v>
      </c>
      <c r="J6" s="35" t="s">
        <v>28</v>
      </c>
      <c r="K6" s="32" t="s">
        <v>29</v>
      </c>
      <c r="L6" s="32" t="s">
        <v>30</v>
      </c>
      <c r="M6" s="32" t="s">
        <v>29</v>
      </c>
      <c r="N6" s="32" t="s">
        <v>30</v>
      </c>
      <c r="O6" s="32" t="s">
        <v>29</v>
      </c>
      <c r="P6" s="32" t="s">
        <v>30</v>
      </c>
      <c r="Q6" s="32" t="s">
        <v>31</v>
      </c>
      <c r="R6" s="32" t="s">
        <v>32</v>
      </c>
      <c r="S6" s="32" t="s">
        <v>33</v>
      </c>
    </row>
    <row r="7" spans="1:19" ht="20.100000000000001" customHeight="1">
      <c r="A7" s="32" t="s">
        <v>34</v>
      </c>
      <c r="B7" s="32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32" t="s">
        <v>40</v>
      </c>
      <c r="H7" s="32" t="s">
        <v>41</v>
      </c>
      <c r="I7" s="32" t="s">
        <v>42</v>
      </c>
      <c r="J7" s="32" t="s">
        <v>43</v>
      </c>
      <c r="K7" s="32" t="s">
        <v>44</v>
      </c>
      <c r="L7" s="32" t="s">
        <v>45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  <c r="S7" s="32" t="s">
        <v>52</v>
      </c>
    </row>
    <row r="8" spans="1:19" ht="196.35" customHeight="1">
      <c r="A8" s="36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80</v>
      </c>
      <c r="M8" s="4" t="s">
        <v>0</v>
      </c>
      <c r="N8" s="4">
        <f>L8</f>
        <v>80</v>
      </c>
      <c r="O8" s="4" t="s">
        <v>0</v>
      </c>
      <c r="P8" s="4">
        <f>N8</f>
        <v>80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36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77</v>
      </c>
      <c r="M9" s="4" t="s">
        <v>0</v>
      </c>
      <c r="N9" s="4">
        <f t="shared" ref="N9:N13" si="0">L9</f>
        <v>77</v>
      </c>
      <c r="O9" s="4" t="s">
        <v>0</v>
      </c>
      <c r="P9" s="4">
        <f t="shared" ref="P9:P13" si="1">N9</f>
        <v>77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36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77</v>
      </c>
      <c r="M10" s="4" t="s">
        <v>0</v>
      </c>
      <c r="N10" s="4">
        <f t="shared" si="0"/>
        <v>77</v>
      </c>
      <c r="O10" s="4" t="s">
        <v>0</v>
      </c>
      <c r="P10" s="4">
        <f t="shared" si="1"/>
        <v>77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36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68</v>
      </c>
      <c r="M11" s="4"/>
      <c r="N11" s="4">
        <f t="shared" si="0"/>
        <v>68</v>
      </c>
      <c r="O11" s="4" t="s">
        <v>0</v>
      </c>
      <c r="P11" s="4">
        <f t="shared" si="1"/>
        <v>68</v>
      </c>
      <c r="Q11" s="5" t="s">
        <v>181</v>
      </c>
      <c r="R11" s="5" t="s">
        <v>180</v>
      </c>
      <c r="S11" s="5" t="s">
        <v>179</v>
      </c>
    </row>
    <row r="12" spans="1:19" ht="196.35" customHeight="1">
      <c r="A12" s="36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77</v>
      </c>
      <c r="M12" s="4" t="s">
        <v>0</v>
      </c>
      <c r="N12" s="4">
        <f t="shared" si="0"/>
        <v>77</v>
      </c>
      <c r="O12" s="4" t="s">
        <v>0</v>
      </c>
      <c r="P12" s="4">
        <f t="shared" si="1"/>
        <v>77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36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5</v>
      </c>
      <c r="M13" s="4" t="s">
        <v>0</v>
      </c>
      <c r="N13" s="4">
        <f t="shared" si="0"/>
        <v>5</v>
      </c>
      <c r="O13" s="4" t="s">
        <v>0</v>
      </c>
      <c r="P13" s="4">
        <f t="shared" si="1"/>
        <v>5</v>
      </c>
      <c r="Q13" s="5" t="s">
        <v>181</v>
      </c>
      <c r="R13" s="5" t="s">
        <v>180</v>
      </c>
      <c r="S13" s="5" t="s">
        <v>179</v>
      </c>
    </row>
    <row r="14" spans="1:19" ht="409.6" customHeight="1">
      <c r="A14" s="36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3350</v>
      </c>
      <c r="L14" s="4"/>
      <c r="M14" s="4">
        <f>K14</f>
        <v>3350</v>
      </c>
      <c r="N14" s="4"/>
      <c r="O14" s="4">
        <f>K14</f>
        <v>3350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>
      <c r="A15" s="36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56</v>
      </c>
      <c r="L15" s="4" t="s">
        <v>0</v>
      </c>
      <c r="M15" s="4">
        <f t="shared" ref="M15" si="2">K15</f>
        <v>56</v>
      </c>
      <c r="N15" s="4" t="s">
        <v>0</v>
      </c>
      <c r="O15" s="4">
        <f t="shared" ref="O15" si="3">M15</f>
        <v>56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6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7" si="4">K16</f>
        <v>0</v>
      </c>
      <c r="N16" s="4" t="s">
        <v>0</v>
      </c>
      <c r="O16" s="4">
        <f t="shared" ref="O16:O27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6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630</v>
      </c>
      <c r="L17" s="4" t="s">
        <v>0</v>
      </c>
      <c r="M17" s="4">
        <f t="shared" si="4"/>
        <v>630</v>
      </c>
      <c r="N17" s="4" t="s">
        <v>0</v>
      </c>
      <c r="O17" s="4">
        <f t="shared" si="5"/>
        <v>630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6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2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>
      <c r="A19" s="36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1100</v>
      </c>
      <c r="L19" s="4"/>
      <c r="M19" s="4">
        <f>K19</f>
        <v>1100</v>
      </c>
      <c r="N19" s="4" t="s">
        <v>0</v>
      </c>
      <c r="O19" s="4">
        <f t="shared" si="5"/>
        <v>1100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6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300</v>
      </c>
      <c r="L20" s="4" t="s">
        <v>0</v>
      </c>
      <c r="M20" s="4">
        <f t="shared" si="4"/>
        <v>300</v>
      </c>
      <c r="N20" s="4" t="s">
        <v>0</v>
      </c>
      <c r="O20" s="4">
        <f t="shared" si="5"/>
        <v>300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6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2"/>
      <c r="G21" s="3" t="s">
        <v>54</v>
      </c>
      <c r="H21" s="3" t="s">
        <v>0</v>
      </c>
      <c r="I21" s="3" t="s">
        <v>55</v>
      </c>
      <c r="J21" s="3" t="s">
        <v>56</v>
      </c>
      <c r="K21" s="4">
        <v>58</v>
      </c>
      <c r="L21" s="4" t="s">
        <v>0</v>
      </c>
      <c r="M21" s="4">
        <f t="shared" ref="M21" si="6">K21</f>
        <v>58</v>
      </c>
      <c r="N21" s="4" t="s">
        <v>0</v>
      </c>
      <c r="O21" s="4">
        <f t="shared" ref="O21" si="7">M21</f>
        <v>58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6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52</v>
      </c>
      <c r="L22" s="4" t="s">
        <v>0</v>
      </c>
      <c r="M22" s="4">
        <f t="shared" si="4"/>
        <v>52</v>
      </c>
      <c r="N22" s="4" t="s">
        <v>0</v>
      </c>
      <c r="O22" s="4">
        <f t="shared" si="5"/>
        <v>52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6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50</v>
      </c>
      <c r="L23" s="4" t="s">
        <v>0</v>
      </c>
      <c r="M23" s="4">
        <f t="shared" si="4"/>
        <v>50</v>
      </c>
      <c r="N23" s="4" t="s">
        <v>0</v>
      </c>
      <c r="O23" s="4">
        <f t="shared" si="5"/>
        <v>50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6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50</v>
      </c>
      <c r="L24" s="4" t="s">
        <v>0</v>
      </c>
      <c r="M24" s="4">
        <f t="shared" si="4"/>
        <v>50</v>
      </c>
      <c r="N24" s="4" t="s">
        <v>0</v>
      </c>
      <c r="O24" s="4">
        <f t="shared" si="5"/>
        <v>50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6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46</v>
      </c>
      <c r="L25" s="4" t="s">
        <v>0</v>
      </c>
      <c r="M25" s="4">
        <f t="shared" si="4"/>
        <v>46</v>
      </c>
      <c r="N25" s="4" t="s">
        <v>0</v>
      </c>
      <c r="O25" s="4">
        <f t="shared" si="5"/>
        <v>46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6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50</v>
      </c>
      <c r="L26" s="4" t="s">
        <v>0</v>
      </c>
      <c r="M26" s="4">
        <f t="shared" si="4"/>
        <v>50</v>
      </c>
      <c r="N26" s="4" t="s">
        <v>0</v>
      </c>
      <c r="O26" s="4">
        <f t="shared" si="5"/>
        <v>50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6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8</v>
      </c>
      <c r="L27" s="4" t="s">
        <v>0</v>
      </c>
      <c r="M27" s="4">
        <f t="shared" si="4"/>
        <v>8</v>
      </c>
      <c r="N27" s="4" t="s">
        <v>0</v>
      </c>
      <c r="O27" s="4">
        <f t="shared" si="5"/>
        <v>8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6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73</v>
      </c>
      <c r="L28" s="4"/>
      <c r="M28" s="4">
        <f>K28</f>
        <v>73</v>
      </c>
      <c r="N28" s="4"/>
      <c r="O28" s="4">
        <f>K28</f>
        <v>73</v>
      </c>
      <c r="P28" s="4"/>
      <c r="Q28" s="5" t="s">
        <v>281</v>
      </c>
      <c r="R28" s="37">
        <v>41967</v>
      </c>
      <c r="S28" s="5" t="s">
        <v>280</v>
      </c>
    </row>
    <row r="29" spans="1:19" ht="367.5" customHeight="1">
      <c r="A29" s="36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77</v>
      </c>
      <c r="M29" s="4"/>
      <c r="N29" s="4">
        <f>L29</f>
        <v>77</v>
      </c>
      <c r="O29" s="4"/>
      <c r="P29" s="4">
        <f>L29</f>
        <v>77</v>
      </c>
      <c r="Q29" s="5" t="s">
        <v>281</v>
      </c>
      <c r="R29" s="37">
        <v>41967</v>
      </c>
      <c r="S29" s="5" t="s">
        <v>280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workbookViewId="0">
      <selection activeCell="V5" sqref="V5"/>
    </sheetView>
  </sheetViews>
  <sheetFormatPr defaultRowHeight="12"/>
  <cols>
    <col min="1" max="1" width="23" style="29" customWidth="1"/>
    <col min="2" max="2" width="22.5" style="29" customWidth="1"/>
    <col min="3" max="7" width="15" style="29" customWidth="1"/>
    <col min="8" max="8" width="30.1640625" style="29" customWidth="1"/>
    <col min="9" max="9" width="10.1640625" style="29" customWidth="1"/>
    <col min="10" max="10" width="12.33203125" style="29" customWidth="1"/>
    <col min="11" max="11" width="12.5" style="29" customWidth="1"/>
    <col min="12" max="12" width="13.1640625" style="29" customWidth="1"/>
    <col min="13" max="13" width="21.6640625" style="29" customWidth="1"/>
    <col min="14" max="17" width="9.33203125" style="29"/>
    <col min="18" max="18" width="12.6640625" style="29" bestFit="1" customWidth="1"/>
    <col min="19" max="19" width="13.6640625" style="29" bestFit="1" customWidth="1"/>
    <col min="20" max="20" width="9.6640625" style="29" bestFit="1" customWidth="1"/>
    <col min="21" max="16384" width="9.33203125" style="29"/>
  </cols>
  <sheetData>
    <row r="1" spans="1:13">
      <c r="A1" s="28" t="s">
        <v>0</v>
      </c>
    </row>
    <row r="2" spans="1:13" ht="31.1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65" customHeight="1">
      <c r="A3" s="69" t="s">
        <v>173</v>
      </c>
      <c r="B3" s="64" t="s">
        <v>17</v>
      </c>
      <c r="C3" s="64" t="s">
        <v>18</v>
      </c>
      <c r="D3" s="64"/>
      <c r="E3" s="64"/>
      <c r="F3" s="64" t="s">
        <v>19</v>
      </c>
      <c r="G3" s="64"/>
      <c r="H3" s="64" t="s">
        <v>69</v>
      </c>
      <c r="I3" s="64"/>
      <c r="J3" s="64" t="s">
        <v>70</v>
      </c>
      <c r="K3" s="64"/>
      <c r="L3" s="64"/>
      <c r="M3" s="64" t="s">
        <v>71</v>
      </c>
    </row>
    <row r="4" spans="1:13" ht="160.5" customHeight="1">
      <c r="A4" s="70" t="s">
        <v>0</v>
      </c>
      <c r="B4" s="64" t="s">
        <v>0</v>
      </c>
      <c r="C4" s="51" t="s">
        <v>22</v>
      </c>
      <c r="D4" s="51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1" t="s">
        <v>28</v>
      </c>
      <c r="J4" s="52" t="s">
        <v>464</v>
      </c>
      <c r="K4" s="52" t="s">
        <v>462</v>
      </c>
      <c r="L4" s="52" t="s">
        <v>465</v>
      </c>
      <c r="M4" s="64" t="s">
        <v>0</v>
      </c>
    </row>
    <row r="5" spans="1:13" ht="252">
      <c r="A5" s="30" t="s">
        <v>434</v>
      </c>
      <c r="B5" s="38" t="s">
        <v>57</v>
      </c>
      <c r="C5" s="38" t="s">
        <v>58</v>
      </c>
      <c r="D5" s="38" t="s">
        <v>53</v>
      </c>
      <c r="E5" s="38"/>
      <c r="F5" s="38" t="s">
        <v>54</v>
      </c>
      <c r="G5" s="38"/>
      <c r="H5" s="38" t="s">
        <v>72</v>
      </c>
      <c r="I5" s="38" t="s">
        <v>73</v>
      </c>
      <c r="J5" s="39">
        <v>100</v>
      </c>
      <c r="K5" s="39">
        <v>100</v>
      </c>
      <c r="L5" s="39">
        <v>100</v>
      </c>
      <c r="M5" s="40">
        <v>5</v>
      </c>
    </row>
    <row r="6" spans="1:13" ht="409.5">
      <c r="A6" s="30" t="s">
        <v>434</v>
      </c>
      <c r="B6" s="38" t="s">
        <v>57</v>
      </c>
      <c r="C6" s="38" t="s">
        <v>58</v>
      </c>
      <c r="D6" s="38" t="s">
        <v>53</v>
      </c>
      <c r="E6" s="38"/>
      <c r="F6" s="38" t="s">
        <v>54</v>
      </c>
      <c r="G6" s="38"/>
      <c r="H6" s="38" t="s">
        <v>74</v>
      </c>
      <c r="I6" s="38" t="s">
        <v>73</v>
      </c>
      <c r="J6" s="39">
        <v>100</v>
      </c>
      <c r="K6" s="39">
        <v>100</v>
      </c>
      <c r="L6" s="39">
        <v>100</v>
      </c>
      <c r="M6" s="40">
        <v>5</v>
      </c>
    </row>
    <row r="7" spans="1:13" ht="252">
      <c r="A7" s="30" t="s">
        <v>434</v>
      </c>
      <c r="B7" s="38" t="s">
        <v>57</v>
      </c>
      <c r="C7" s="38" t="s">
        <v>58</v>
      </c>
      <c r="D7" s="38" t="s">
        <v>53</v>
      </c>
      <c r="E7" s="38"/>
      <c r="F7" s="38" t="s">
        <v>54</v>
      </c>
      <c r="G7" s="38"/>
      <c r="H7" s="38" t="s">
        <v>75</v>
      </c>
      <c r="I7" s="38" t="s">
        <v>73</v>
      </c>
      <c r="J7" s="39">
        <v>100</v>
      </c>
      <c r="K7" s="39">
        <v>100</v>
      </c>
      <c r="L7" s="39">
        <v>100</v>
      </c>
      <c r="M7" s="40">
        <v>5</v>
      </c>
    </row>
    <row r="8" spans="1:13" ht="252">
      <c r="A8" s="30" t="s">
        <v>434</v>
      </c>
      <c r="B8" s="38" t="s">
        <v>57</v>
      </c>
      <c r="C8" s="38" t="s">
        <v>58</v>
      </c>
      <c r="D8" s="38" t="s">
        <v>53</v>
      </c>
      <c r="E8" s="38"/>
      <c r="F8" s="38" t="s">
        <v>54</v>
      </c>
      <c r="G8" s="38"/>
      <c r="H8" s="38" t="s">
        <v>76</v>
      </c>
      <c r="I8" s="38" t="s">
        <v>73</v>
      </c>
      <c r="J8" s="39">
        <v>100</v>
      </c>
      <c r="K8" s="39">
        <v>100</v>
      </c>
      <c r="L8" s="39">
        <v>100</v>
      </c>
      <c r="M8" s="40">
        <v>5</v>
      </c>
    </row>
    <row r="9" spans="1:13" ht="252">
      <c r="A9" s="30" t="s">
        <v>434</v>
      </c>
      <c r="B9" s="38" t="s">
        <v>57</v>
      </c>
      <c r="C9" s="38" t="s">
        <v>58</v>
      </c>
      <c r="D9" s="38" t="s">
        <v>53</v>
      </c>
      <c r="E9" s="38"/>
      <c r="F9" s="38" t="s">
        <v>54</v>
      </c>
      <c r="G9" s="38"/>
      <c r="H9" s="38" t="s">
        <v>77</v>
      </c>
      <c r="I9" s="38" t="s">
        <v>73</v>
      </c>
      <c r="J9" s="39">
        <v>100</v>
      </c>
      <c r="K9" s="39">
        <v>100</v>
      </c>
      <c r="L9" s="39">
        <v>100</v>
      </c>
      <c r="M9" s="40">
        <v>5</v>
      </c>
    </row>
    <row r="10" spans="1:13" ht="252">
      <c r="A10" s="30" t="s">
        <v>454</v>
      </c>
      <c r="B10" s="38" t="s">
        <v>57</v>
      </c>
      <c r="C10" s="38" t="s">
        <v>58</v>
      </c>
      <c r="D10" s="38" t="s">
        <v>53</v>
      </c>
      <c r="E10" s="38"/>
      <c r="F10" s="38" t="s">
        <v>54</v>
      </c>
      <c r="G10" s="38"/>
      <c r="H10" s="38" t="s">
        <v>282</v>
      </c>
      <c r="I10" s="38" t="s">
        <v>73</v>
      </c>
      <c r="J10" s="39">
        <v>0</v>
      </c>
      <c r="K10" s="39">
        <v>0</v>
      </c>
      <c r="L10" s="39">
        <v>0</v>
      </c>
      <c r="M10" s="40">
        <v>5</v>
      </c>
    </row>
    <row r="11" spans="1:13" ht="252">
      <c r="A11" s="30" t="s">
        <v>435</v>
      </c>
      <c r="B11" s="38" t="s">
        <v>57</v>
      </c>
      <c r="C11" s="38" t="s">
        <v>59</v>
      </c>
      <c r="D11" s="38" t="s">
        <v>53</v>
      </c>
      <c r="E11" s="38"/>
      <c r="F11" s="38" t="s">
        <v>54</v>
      </c>
      <c r="G11" s="38"/>
      <c r="H11" s="38" t="s">
        <v>72</v>
      </c>
      <c r="I11" s="38" t="s">
        <v>73</v>
      </c>
      <c r="J11" s="39">
        <v>100</v>
      </c>
      <c r="K11" s="39">
        <v>100</v>
      </c>
      <c r="L11" s="39">
        <v>100</v>
      </c>
      <c r="M11" s="40">
        <v>5</v>
      </c>
    </row>
    <row r="12" spans="1:13" ht="409.5">
      <c r="A12" s="30" t="s">
        <v>435</v>
      </c>
      <c r="B12" s="38" t="s">
        <v>57</v>
      </c>
      <c r="C12" s="38" t="s">
        <v>59</v>
      </c>
      <c r="D12" s="38" t="s">
        <v>53</v>
      </c>
      <c r="E12" s="38"/>
      <c r="F12" s="38" t="s">
        <v>54</v>
      </c>
      <c r="G12" s="38"/>
      <c r="H12" s="38" t="s">
        <v>74</v>
      </c>
      <c r="I12" s="38" t="s">
        <v>73</v>
      </c>
      <c r="J12" s="39">
        <v>100</v>
      </c>
      <c r="K12" s="39">
        <v>100</v>
      </c>
      <c r="L12" s="39">
        <v>100</v>
      </c>
      <c r="M12" s="40">
        <v>5</v>
      </c>
    </row>
    <row r="13" spans="1:13" ht="252">
      <c r="A13" s="30" t="s">
        <v>435</v>
      </c>
      <c r="B13" s="38" t="s">
        <v>57</v>
      </c>
      <c r="C13" s="38" t="s">
        <v>59</v>
      </c>
      <c r="D13" s="38" t="s">
        <v>53</v>
      </c>
      <c r="E13" s="38"/>
      <c r="F13" s="38" t="s">
        <v>54</v>
      </c>
      <c r="G13" s="38"/>
      <c r="H13" s="38" t="s">
        <v>75</v>
      </c>
      <c r="I13" s="38" t="s">
        <v>73</v>
      </c>
      <c r="J13" s="39">
        <v>100</v>
      </c>
      <c r="K13" s="39">
        <v>100</v>
      </c>
      <c r="L13" s="39">
        <v>100</v>
      </c>
      <c r="M13" s="40">
        <v>5</v>
      </c>
    </row>
    <row r="14" spans="1:13" ht="252">
      <c r="A14" s="30" t="s">
        <v>435</v>
      </c>
      <c r="B14" s="38" t="s">
        <v>57</v>
      </c>
      <c r="C14" s="38" t="s">
        <v>59</v>
      </c>
      <c r="D14" s="38" t="s">
        <v>53</v>
      </c>
      <c r="E14" s="38"/>
      <c r="F14" s="38" t="s">
        <v>54</v>
      </c>
      <c r="G14" s="38"/>
      <c r="H14" s="38" t="s">
        <v>76</v>
      </c>
      <c r="I14" s="38" t="s">
        <v>73</v>
      </c>
      <c r="J14" s="39">
        <v>100</v>
      </c>
      <c r="K14" s="39">
        <v>100</v>
      </c>
      <c r="L14" s="39">
        <v>100</v>
      </c>
      <c r="M14" s="40">
        <v>5</v>
      </c>
    </row>
    <row r="15" spans="1:13" ht="252">
      <c r="A15" s="30" t="s">
        <v>435</v>
      </c>
      <c r="B15" s="38" t="s">
        <v>57</v>
      </c>
      <c r="C15" s="38" t="s">
        <v>59</v>
      </c>
      <c r="D15" s="41" t="s">
        <v>53</v>
      </c>
      <c r="E15" s="41"/>
      <c r="F15" s="41" t="s">
        <v>54</v>
      </c>
      <c r="G15" s="41"/>
      <c r="H15" s="41" t="s">
        <v>77</v>
      </c>
      <c r="I15" s="41" t="s">
        <v>73</v>
      </c>
      <c r="J15" s="42">
        <v>100</v>
      </c>
      <c r="K15" s="42">
        <v>100</v>
      </c>
      <c r="L15" s="42">
        <v>100</v>
      </c>
      <c r="M15" s="43">
        <v>5</v>
      </c>
    </row>
    <row r="16" spans="1:13" ht="252">
      <c r="A16" s="30" t="s">
        <v>435</v>
      </c>
      <c r="B16" s="38" t="s">
        <v>57</v>
      </c>
      <c r="C16" s="38" t="s">
        <v>59</v>
      </c>
      <c r="D16" s="38" t="s">
        <v>53</v>
      </c>
      <c r="E16" s="38"/>
      <c r="F16" s="38" t="s">
        <v>54</v>
      </c>
      <c r="G16" s="38"/>
      <c r="H16" s="38" t="s">
        <v>282</v>
      </c>
      <c r="I16" s="38" t="s">
        <v>73</v>
      </c>
      <c r="J16" s="39">
        <v>0</v>
      </c>
      <c r="K16" s="39">
        <v>0</v>
      </c>
      <c r="L16" s="39">
        <v>0</v>
      </c>
      <c r="M16" s="40">
        <v>5</v>
      </c>
    </row>
    <row r="17" spans="1:13" ht="252">
      <c r="A17" s="30" t="s">
        <v>436</v>
      </c>
      <c r="B17" s="38" t="s">
        <v>57</v>
      </c>
      <c r="C17" s="38" t="s">
        <v>60</v>
      </c>
      <c r="D17" s="38" t="s">
        <v>53</v>
      </c>
      <c r="E17" s="38"/>
      <c r="F17" s="38" t="s">
        <v>54</v>
      </c>
      <c r="G17" s="38"/>
      <c r="H17" s="38" t="s">
        <v>72</v>
      </c>
      <c r="I17" s="38" t="s">
        <v>73</v>
      </c>
      <c r="J17" s="39">
        <v>100</v>
      </c>
      <c r="K17" s="39">
        <v>100</v>
      </c>
      <c r="L17" s="39">
        <v>100</v>
      </c>
      <c r="M17" s="40">
        <v>5</v>
      </c>
    </row>
    <row r="18" spans="1:13" ht="409.5">
      <c r="A18" s="30" t="s">
        <v>436</v>
      </c>
      <c r="B18" s="38" t="s">
        <v>57</v>
      </c>
      <c r="C18" s="38" t="s">
        <v>60</v>
      </c>
      <c r="D18" s="38" t="s">
        <v>53</v>
      </c>
      <c r="E18" s="38"/>
      <c r="F18" s="38" t="s">
        <v>54</v>
      </c>
      <c r="G18" s="38"/>
      <c r="H18" s="38" t="s">
        <v>74</v>
      </c>
      <c r="I18" s="38" t="s">
        <v>73</v>
      </c>
      <c r="J18" s="39">
        <v>100</v>
      </c>
      <c r="K18" s="39">
        <v>100</v>
      </c>
      <c r="L18" s="39">
        <v>100</v>
      </c>
      <c r="M18" s="40">
        <v>5</v>
      </c>
    </row>
    <row r="19" spans="1:13" ht="252">
      <c r="A19" s="30" t="s">
        <v>436</v>
      </c>
      <c r="B19" s="38" t="s">
        <v>57</v>
      </c>
      <c r="C19" s="38" t="s">
        <v>60</v>
      </c>
      <c r="D19" s="38" t="s">
        <v>53</v>
      </c>
      <c r="E19" s="38"/>
      <c r="F19" s="38" t="s">
        <v>54</v>
      </c>
      <c r="G19" s="38"/>
      <c r="H19" s="38" t="s">
        <v>75</v>
      </c>
      <c r="I19" s="38" t="s">
        <v>73</v>
      </c>
      <c r="J19" s="39">
        <v>100</v>
      </c>
      <c r="K19" s="39">
        <v>100</v>
      </c>
      <c r="L19" s="39">
        <v>100</v>
      </c>
      <c r="M19" s="40">
        <v>5</v>
      </c>
    </row>
    <row r="20" spans="1:13" ht="252">
      <c r="A20" s="30" t="s">
        <v>436</v>
      </c>
      <c r="B20" s="38" t="s">
        <v>57</v>
      </c>
      <c r="C20" s="38" t="s">
        <v>60</v>
      </c>
      <c r="D20" s="38" t="s">
        <v>53</v>
      </c>
      <c r="E20" s="38"/>
      <c r="F20" s="38" t="s">
        <v>54</v>
      </c>
      <c r="G20" s="38"/>
      <c r="H20" s="38" t="s">
        <v>76</v>
      </c>
      <c r="I20" s="38" t="s">
        <v>73</v>
      </c>
      <c r="J20" s="39">
        <v>100</v>
      </c>
      <c r="K20" s="39">
        <v>100</v>
      </c>
      <c r="L20" s="39">
        <v>100</v>
      </c>
      <c r="M20" s="40">
        <v>5</v>
      </c>
    </row>
    <row r="21" spans="1:13" ht="252">
      <c r="A21" s="30" t="s">
        <v>436</v>
      </c>
      <c r="B21" s="38" t="s">
        <v>57</v>
      </c>
      <c r="C21" s="38" t="s">
        <v>60</v>
      </c>
      <c r="D21" s="38" t="s">
        <v>53</v>
      </c>
      <c r="E21" s="38"/>
      <c r="F21" s="38" t="s">
        <v>54</v>
      </c>
      <c r="G21" s="38"/>
      <c r="H21" s="38" t="s">
        <v>77</v>
      </c>
      <c r="I21" s="38" t="s">
        <v>73</v>
      </c>
      <c r="J21" s="39">
        <v>100</v>
      </c>
      <c r="K21" s="39">
        <v>100</v>
      </c>
      <c r="L21" s="39">
        <v>100</v>
      </c>
      <c r="M21" s="40">
        <v>5</v>
      </c>
    </row>
    <row r="22" spans="1:13" ht="252">
      <c r="A22" s="30" t="s">
        <v>436</v>
      </c>
      <c r="B22" s="38" t="s">
        <v>57</v>
      </c>
      <c r="C22" s="38" t="s">
        <v>60</v>
      </c>
      <c r="D22" s="38" t="s">
        <v>53</v>
      </c>
      <c r="E22" s="38"/>
      <c r="F22" s="38" t="s">
        <v>54</v>
      </c>
      <c r="G22" s="38"/>
      <c r="H22" s="38" t="s">
        <v>282</v>
      </c>
      <c r="I22" s="38" t="s">
        <v>73</v>
      </c>
      <c r="J22" s="39">
        <v>0</v>
      </c>
      <c r="K22" s="39">
        <v>0</v>
      </c>
      <c r="L22" s="39">
        <v>0</v>
      </c>
      <c r="M22" s="40">
        <v>5</v>
      </c>
    </row>
    <row r="23" spans="1:13" ht="252">
      <c r="A23" s="30" t="s">
        <v>437</v>
      </c>
      <c r="B23" s="38" t="s">
        <v>57</v>
      </c>
      <c r="C23" s="38" t="s">
        <v>182</v>
      </c>
      <c r="D23" s="38" t="s">
        <v>53</v>
      </c>
      <c r="E23" s="38"/>
      <c r="F23" s="38" t="s">
        <v>54</v>
      </c>
      <c r="G23" s="38"/>
      <c r="H23" s="38" t="s">
        <v>72</v>
      </c>
      <c r="I23" s="38" t="s">
        <v>73</v>
      </c>
      <c r="J23" s="39">
        <v>100</v>
      </c>
      <c r="K23" s="39">
        <v>100</v>
      </c>
      <c r="L23" s="39">
        <v>100</v>
      </c>
      <c r="M23" s="40">
        <v>5</v>
      </c>
    </row>
    <row r="24" spans="1:13" ht="409.5">
      <c r="A24" s="30" t="s">
        <v>437</v>
      </c>
      <c r="B24" s="38" t="s">
        <v>57</v>
      </c>
      <c r="C24" s="38" t="s">
        <v>182</v>
      </c>
      <c r="D24" s="38" t="s">
        <v>53</v>
      </c>
      <c r="E24" s="38"/>
      <c r="F24" s="38" t="s">
        <v>54</v>
      </c>
      <c r="G24" s="38"/>
      <c r="H24" s="38" t="s">
        <v>74</v>
      </c>
      <c r="I24" s="38" t="s">
        <v>73</v>
      </c>
      <c r="J24" s="39">
        <v>100</v>
      </c>
      <c r="K24" s="39">
        <v>100</v>
      </c>
      <c r="L24" s="39">
        <v>100</v>
      </c>
      <c r="M24" s="40">
        <v>5</v>
      </c>
    </row>
    <row r="25" spans="1:13" ht="252">
      <c r="A25" s="30" t="s">
        <v>437</v>
      </c>
      <c r="B25" s="38" t="s">
        <v>57</v>
      </c>
      <c r="C25" s="38" t="s">
        <v>182</v>
      </c>
      <c r="D25" s="38" t="s">
        <v>53</v>
      </c>
      <c r="E25" s="38"/>
      <c r="F25" s="38" t="s">
        <v>54</v>
      </c>
      <c r="G25" s="38"/>
      <c r="H25" s="38" t="s">
        <v>75</v>
      </c>
      <c r="I25" s="38" t="s">
        <v>73</v>
      </c>
      <c r="J25" s="39">
        <v>100</v>
      </c>
      <c r="K25" s="39">
        <v>100</v>
      </c>
      <c r="L25" s="39">
        <v>100</v>
      </c>
      <c r="M25" s="40">
        <v>5</v>
      </c>
    </row>
    <row r="26" spans="1:13" ht="252">
      <c r="A26" s="30" t="s">
        <v>437</v>
      </c>
      <c r="B26" s="38" t="s">
        <v>57</v>
      </c>
      <c r="C26" s="38" t="s">
        <v>182</v>
      </c>
      <c r="D26" s="38" t="s">
        <v>53</v>
      </c>
      <c r="E26" s="38"/>
      <c r="F26" s="38" t="s">
        <v>54</v>
      </c>
      <c r="G26" s="38"/>
      <c r="H26" s="38" t="s">
        <v>76</v>
      </c>
      <c r="I26" s="38" t="s">
        <v>73</v>
      </c>
      <c r="J26" s="39">
        <v>100</v>
      </c>
      <c r="K26" s="39">
        <v>100</v>
      </c>
      <c r="L26" s="39">
        <v>100</v>
      </c>
      <c r="M26" s="40">
        <v>5</v>
      </c>
    </row>
    <row r="27" spans="1:13" ht="252">
      <c r="A27" s="30" t="s">
        <v>437</v>
      </c>
      <c r="B27" s="38" t="s">
        <v>57</v>
      </c>
      <c r="C27" s="38" t="s">
        <v>182</v>
      </c>
      <c r="D27" s="41" t="s">
        <v>53</v>
      </c>
      <c r="E27" s="41"/>
      <c r="F27" s="41" t="s">
        <v>54</v>
      </c>
      <c r="G27" s="41"/>
      <c r="H27" s="41" t="s">
        <v>77</v>
      </c>
      <c r="I27" s="41" t="s">
        <v>73</v>
      </c>
      <c r="J27" s="42">
        <v>100</v>
      </c>
      <c r="K27" s="42">
        <v>100</v>
      </c>
      <c r="L27" s="42">
        <v>100</v>
      </c>
      <c r="M27" s="43">
        <v>5</v>
      </c>
    </row>
    <row r="28" spans="1:13" ht="252">
      <c r="A28" s="30" t="s">
        <v>437</v>
      </c>
      <c r="B28" s="38" t="s">
        <v>57</v>
      </c>
      <c r="C28" s="38" t="s">
        <v>182</v>
      </c>
      <c r="D28" s="38" t="s">
        <v>53</v>
      </c>
      <c r="E28" s="38"/>
      <c r="F28" s="38" t="s">
        <v>54</v>
      </c>
      <c r="G28" s="38"/>
      <c r="H28" s="38" t="s">
        <v>282</v>
      </c>
      <c r="I28" s="38" t="s">
        <v>73</v>
      </c>
      <c r="J28" s="39">
        <v>0</v>
      </c>
      <c r="K28" s="39">
        <v>0</v>
      </c>
      <c r="L28" s="39">
        <v>0</v>
      </c>
      <c r="M28" s="40">
        <v>5</v>
      </c>
    </row>
    <row r="29" spans="1:13" ht="191.25" customHeight="1">
      <c r="A29" s="30" t="s">
        <v>438</v>
      </c>
      <c r="B29" s="38" t="s">
        <v>57</v>
      </c>
      <c r="C29" s="38" t="s">
        <v>291</v>
      </c>
      <c r="D29" s="38" t="s">
        <v>53</v>
      </c>
      <c r="E29" s="38"/>
      <c r="F29" s="38" t="s">
        <v>54</v>
      </c>
      <c r="G29" s="38"/>
      <c r="H29" s="38" t="s">
        <v>72</v>
      </c>
      <c r="I29" s="38" t="s">
        <v>73</v>
      </c>
      <c r="J29" s="39">
        <v>100</v>
      </c>
      <c r="K29" s="39">
        <v>100</v>
      </c>
      <c r="L29" s="39">
        <v>100</v>
      </c>
      <c r="M29" s="40">
        <v>5</v>
      </c>
    </row>
    <row r="30" spans="1:13" ht="409.5">
      <c r="A30" s="30" t="s">
        <v>438</v>
      </c>
      <c r="B30" s="38" t="s">
        <v>57</v>
      </c>
      <c r="C30" s="38" t="s">
        <v>291</v>
      </c>
      <c r="D30" s="38" t="s">
        <v>53</v>
      </c>
      <c r="E30" s="38"/>
      <c r="F30" s="38" t="s">
        <v>54</v>
      </c>
      <c r="G30" s="38"/>
      <c r="H30" s="38" t="s">
        <v>74</v>
      </c>
      <c r="I30" s="38" t="s">
        <v>73</v>
      </c>
      <c r="J30" s="39">
        <v>100</v>
      </c>
      <c r="K30" s="39">
        <v>100</v>
      </c>
      <c r="L30" s="39">
        <v>100</v>
      </c>
      <c r="M30" s="40">
        <v>5</v>
      </c>
    </row>
    <row r="31" spans="1:13" ht="252">
      <c r="A31" s="30" t="s">
        <v>438</v>
      </c>
      <c r="B31" s="38" t="s">
        <v>57</v>
      </c>
      <c r="C31" s="38" t="s">
        <v>291</v>
      </c>
      <c r="D31" s="38" t="s">
        <v>53</v>
      </c>
      <c r="E31" s="38"/>
      <c r="F31" s="38" t="s">
        <v>54</v>
      </c>
      <c r="G31" s="38"/>
      <c r="H31" s="38" t="s">
        <v>75</v>
      </c>
      <c r="I31" s="38" t="s">
        <v>73</v>
      </c>
      <c r="J31" s="39">
        <v>100</v>
      </c>
      <c r="K31" s="39">
        <v>100</v>
      </c>
      <c r="L31" s="39">
        <v>100</v>
      </c>
      <c r="M31" s="40">
        <v>5</v>
      </c>
    </row>
    <row r="32" spans="1:13" ht="252">
      <c r="A32" s="30" t="s">
        <v>438</v>
      </c>
      <c r="B32" s="38" t="s">
        <v>57</v>
      </c>
      <c r="C32" s="38" t="s">
        <v>291</v>
      </c>
      <c r="D32" s="38" t="s">
        <v>53</v>
      </c>
      <c r="E32" s="38"/>
      <c r="F32" s="38" t="s">
        <v>54</v>
      </c>
      <c r="G32" s="38"/>
      <c r="H32" s="38" t="s">
        <v>76</v>
      </c>
      <c r="I32" s="38" t="s">
        <v>73</v>
      </c>
      <c r="J32" s="39">
        <v>100</v>
      </c>
      <c r="K32" s="39">
        <v>100</v>
      </c>
      <c r="L32" s="39">
        <v>100</v>
      </c>
      <c r="M32" s="40">
        <v>5</v>
      </c>
    </row>
    <row r="33" spans="1:13" ht="252">
      <c r="A33" s="30" t="s">
        <v>438</v>
      </c>
      <c r="B33" s="38" t="s">
        <v>57</v>
      </c>
      <c r="C33" s="38" t="s">
        <v>291</v>
      </c>
      <c r="D33" s="38" t="s">
        <v>53</v>
      </c>
      <c r="E33" s="38"/>
      <c r="F33" s="38" t="s">
        <v>54</v>
      </c>
      <c r="G33" s="38"/>
      <c r="H33" s="38" t="s">
        <v>77</v>
      </c>
      <c r="I33" s="38" t="s">
        <v>73</v>
      </c>
      <c r="J33" s="39">
        <v>100</v>
      </c>
      <c r="K33" s="39">
        <v>100</v>
      </c>
      <c r="L33" s="39">
        <v>100</v>
      </c>
      <c r="M33" s="40">
        <v>5</v>
      </c>
    </row>
    <row r="34" spans="1:13" ht="252">
      <c r="A34" s="30" t="s">
        <v>438</v>
      </c>
      <c r="B34" s="38" t="s">
        <v>57</v>
      </c>
      <c r="C34" s="38" t="s">
        <v>291</v>
      </c>
      <c r="D34" s="38" t="s">
        <v>53</v>
      </c>
      <c r="E34" s="38"/>
      <c r="F34" s="38" t="s">
        <v>54</v>
      </c>
      <c r="G34" s="38"/>
      <c r="H34" s="38" t="s">
        <v>282</v>
      </c>
      <c r="I34" s="38" t="s">
        <v>73</v>
      </c>
      <c r="J34" s="39">
        <v>0</v>
      </c>
      <c r="K34" s="39">
        <v>0</v>
      </c>
      <c r="L34" s="39">
        <v>0</v>
      </c>
      <c r="M34" s="40">
        <v>5</v>
      </c>
    </row>
    <row r="35" spans="1:13" ht="252">
      <c r="A35" s="30" t="s">
        <v>439</v>
      </c>
      <c r="B35" s="38" t="s">
        <v>57</v>
      </c>
      <c r="C35" s="38" t="s">
        <v>292</v>
      </c>
      <c r="D35" s="38" t="s">
        <v>53</v>
      </c>
      <c r="E35" s="38"/>
      <c r="F35" s="38" t="s">
        <v>54</v>
      </c>
      <c r="G35" s="38"/>
      <c r="H35" s="38" t="s">
        <v>72</v>
      </c>
      <c r="I35" s="38" t="s">
        <v>73</v>
      </c>
      <c r="J35" s="39">
        <v>100</v>
      </c>
      <c r="K35" s="39">
        <v>100</v>
      </c>
      <c r="L35" s="39">
        <v>100</v>
      </c>
      <c r="M35" s="40">
        <v>5</v>
      </c>
    </row>
    <row r="36" spans="1:13" ht="409.5">
      <c r="A36" s="30" t="s">
        <v>439</v>
      </c>
      <c r="B36" s="38" t="s">
        <v>57</v>
      </c>
      <c r="C36" s="38" t="s">
        <v>292</v>
      </c>
      <c r="D36" s="38" t="s">
        <v>53</v>
      </c>
      <c r="E36" s="38"/>
      <c r="F36" s="38" t="s">
        <v>54</v>
      </c>
      <c r="G36" s="38"/>
      <c r="H36" s="38" t="s">
        <v>74</v>
      </c>
      <c r="I36" s="38" t="s">
        <v>73</v>
      </c>
      <c r="J36" s="39">
        <v>100</v>
      </c>
      <c r="K36" s="39">
        <v>100</v>
      </c>
      <c r="L36" s="39">
        <v>100</v>
      </c>
      <c r="M36" s="40">
        <v>5</v>
      </c>
    </row>
    <row r="37" spans="1:13" ht="252">
      <c r="A37" s="30" t="s">
        <v>439</v>
      </c>
      <c r="B37" s="38" t="s">
        <v>57</v>
      </c>
      <c r="C37" s="38" t="s">
        <v>292</v>
      </c>
      <c r="D37" s="38" t="s">
        <v>53</v>
      </c>
      <c r="E37" s="38"/>
      <c r="F37" s="38" t="s">
        <v>54</v>
      </c>
      <c r="G37" s="38"/>
      <c r="H37" s="38" t="s">
        <v>75</v>
      </c>
      <c r="I37" s="38" t="s">
        <v>73</v>
      </c>
      <c r="J37" s="39">
        <v>100</v>
      </c>
      <c r="K37" s="39">
        <v>100</v>
      </c>
      <c r="L37" s="39">
        <v>100</v>
      </c>
      <c r="M37" s="40">
        <v>5</v>
      </c>
    </row>
    <row r="38" spans="1:13" ht="252">
      <c r="A38" s="30" t="s">
        <v>439</v>
      </c>
      <c r="B38" s="38" t="s">
        <v>57</v>
      </c>
      <c r="C38" s="38" t="s">
        <v>292</v>
      </c>
      <c r="D38" s="38" t="s">
        <v>53</v>
      </c>
      <c r="E38" s="38"/>
      <c r="F38" s="38" t="s">
        <v>54</v>
      </c>
      <c r="G38" s="38"/>
      <c r="H38" s="38" t="s">
        <v>76</v>
      </c>
      <c r="I38" s="38" t="s">
        <v>73</v>
      </c>
      <c r="J38" s="39">
        <v>100</v>
      </c>
      <c r="K38" s="39">
        <v>100</v>
      </c>
      <c r="L38" s="39">
        <v>100</v>
      </c>
      <c r="M38" s="40">
        <v>5</v>
      </c>
    </row>
    <row r="39" spans="1:13" ht="252">
      <c r="A39" s="30" t="s">
        <v>439</v>
      </c>
      <c r="B39" s="38" t="s">
        <v>57</v>
      </c>
      <c r="C39" s="38" t="s">
        <v>292</v>
      </c>
      <c r="D39" s="41" t="s">
        <v>53</v>
      </c>
      <c r="E39" s="41"/>
      <c r="F39" s="41" t="s">
        <v>54</v>
      </c>
      <c r="G39" s="41"/>
      <c r="H39" s="41" t="s">
        <v>77</v>
      </c>
      <c r="I39" s="41" t="s">
        <v>73</v>
      </c>
      <c r="J39" s="42">
        <v>100</v>
      </c>
      <c r="K39" s="42">
        <v>100</v>
      </c>
      <c r="L39" s="42">
        <v>100</v>
      </c>
      <c r="M39" s="43">
        <v>5</v>
      </c>
    </row>
    <row r="40" spans="1:13" ht="252">
      <c r="A40" s="30" t="s">
        <v>439</v>
      </c>
      <c r="B40" s="38" t="s">
        <v>57</v>
      </c>
      <c r="C40" s="38" t="s">
        <v>292</v>
      </c>
      <c r="D40" s="38" t="s">
        <v>53</v>
      </c>
      <c r="E40" s="38"/>
      <c r="F40" s="38" t="s">
        <v>54</v>
      </c>
      <c r="G40" s="38"/>
      <c r="H40" s="38" t="s">
        <v>282</v>
      </c>
      <c r="I40" s="38" t="s">
        <v>73</v>
      </c>
      <c r="J40" s="39">
        <v>0</v>
      </c>
      <c r="K40" s="39">
        <v>0</v>
      </c>
      <c r="L40" s="39">
        <v>0</v>
      </c>
      <c r="M40" s="40">
        <v>5</v>
      </c>
    </row>
    <row r="41" spans="1:13" ht="252">
      <c r="A41" s="30" t="s">
        <v>440</v>
      </c>
      <c r="B41" s="38" t="s">
        <v>61</v>
      </c>
      <c r="C41" s="38" t="s">
        <v>63</v>
      </c>
      <c r="D41" s="38" t="s">
        <v>53</v>
      </c>
      <c r="E41" s="38"/>
      <c r="F41" s="38" t="s">
        <v>54</v>
      </c>
      <c r="G41" s="38"/>
      <c r="H41" s="38" t="s">
        <v>72</v>
      </c>
      <c r="I41" s="38" t="s">
        <v>73</v>
      </c>
      <c r="J41" s="39">
        <v>100</v>
      </c>
      <c r="K41" s="39">
        <v>100</v>
      </c>
      <c r="L41" s="39">
        <v>100</v>
      </c>
      <c r="M41" s="40">
        <v>5</v>
      </c>
    </row>
    <row r="42" spans="1:13" ht="409.5">
      <c r="A42" s="30" t="s">
        <v>440</v>
      </c>
      <c r="B42" s="38" t="s">
        <v>61</v>
      </c>
      <c r="C42" s="38" t="s">
        <v>63</v>
      </c>
      <c r="D42" s="38" t="s">
        <v>53</v>
      </c>
      <c r="E42" s="38"/>
      <c r="F42" s="38" t="s">
        <v>54</v>
      </c>
      <c r="G42" s="38"/>
      <c r="H42" s="38" t="s">
        <v>74</v>
      </c>
      <c r="I42" s="38" t="s">
        <v>73</v>
      </c>
      <c r="J42" s="39">
        <v>100</v>
      </c>
      <c r="K42" s="39">
        <v>100</v>
      </c>
      <c r="L42" s="39">
        <v>100</v>
      </c>
      <c r="M42" s="40">
        <v>5</v>
      </c>
    </row>
    <row r="43" spans="1:13" ht="252">
      <c r="A43" s="30" t="s">
        <v>440</v>
      </c>
      <c r="B43" s="38" t="s">
        <v>61</v>
      </c>
      <c r="C43" s="38" t="s">
        <v>63</v>
      </c>
      <c r="D43" s="38" t="s">
        <v>53</v>
      </c>
      <c r="E43" s="38"/>
      <c r="F43" s="38" t="s">
        <v>54</v>
      </c>
      <c r="G43" s="38"/>
      <c r="H43" s="38" t="s">
        <v>75</v>
      </c>
      <c r="I43" s="38" t="s">
        <v>73</v>
      </c>
      <c r="J43" s="39">
        <v>100</v>
      </c>
      <c r="K43" s="39">
        <v>100</v>
      </c>
      <c r="L43" s="39">
        <v>100</v>
      </c>
      <c r="M43" s="40">
        <v>5</v>
      </c>
    </row>
    <row r="44" spans="1:13" ht="252">
      <c r="A44" s="30" t="s">
        <v>440</v>
      </c>
      <c r="B44" s="38" t="s">
        <v>61</v>
      </c>
      <c r="C44" s="38" t="s">
        <v>63</v>
      </c>
      <c r="D44" s="38" t="s">
        <v>53</v>
      </c>
      <c r="E44" s="38"/>
      <c r="F44" s="38" t="s">
        <v>54</v>
      </c>
      <c r="G44" s="38"/>
      <c r="H44" s="38" t="s">
        <v>76</v>
      </c>
      <c r="I44" s="38" t="s">
        <v>73</v>
      </c>
      <c r="J44" s="39">
        <v>100</v>
      </c>
      <c r="K44" s="39">
        <v>100</v>
      </c>
      <c r="L44" s="39">
        <v>100</v>
      </c>
      <c r="M44" s="40">
        <v>5</v>
      </c>
    </row>
    <row r="45" spans="1:13" ht="252">
      <c r="A45" s="30" t="s">
        <v>440</v>
      </c>
      <c r="B45" s="38" t="s">
        <v>61</v>
      </c>
      <c r="C45" s="38" t="s">
        <v>63</v>
      </c>
      <c r="D45" s="38" t="s">
        <v>53</v>
      </c>
      <c r="E45" s="38"/>
      <c r="F45" s="38" t="s">
        <v>54</v>
      </c>
      <c r="G45" s="38"/>
      <c r="H45" s="38" t="s">
        <v>77</v>
      </c>
      <c r="I45" s="38" t="s">
        <v>73</v>
      </c>
      <c r="J45" s="39">
        <v>100</v>
      </c>
      <c r="K45" s="39">
        <v>100</v>
      </c>
      <c r="L45" s="39">
        <v>100</v>
      </c>
      <c r="M45" s="40">
        <v>5</v>
      </c>
    </row>
    <row r="46" spans="1:13" ht="252">
      <c r="A46" s="30" t="s">
        <v>440</v>
      </c>
      <c r="B46" s="38" t="s">
        <v>61</v>
      </c>
      <c r="C46" s="38" t="s">
        <v>63</v>
      </c>
      <c r="D46" s="38" t="s">
        <v>53</v>
      </c>
      <c r="E46" s="38"/>
      <c r="F46" s="38" t="s">
        <v>54</v>
      </c>
      <c r="G46" s="38"/>
      <c r="H46" s="38" t="s">
        <v>282</v>
      </c>
      <c r="I46" s="38" t="s">
        <v>73</v>
      </c>
      <c r="J46" s="39">
        <v>0</v>
      </c>
      <c r="K46" s="39">
        <v>0</v>
      </c>
      <c r="L46" s="39">
        <v>0</v>
      </c>
      <c r="M46" s="40">
        <v>5</v>
      </c>
    </row>
    <row r="47" spans="1:13" ht="156">
      <c r="A47" s="30" t="s">
        <v>455</v>
      </c>
      <c r="B47" s="38" t="s">
        <v>61</v>
      </c>
      <c r="C47" s="38" t="s">
        <v>63</v>
      </c>
      <c r="D47" s="38" t="s">
        <v>456</v>
      </c>
      <c r="E47" s="51"/>
      <c r="F47" s="38" t="s">
        <v>54</v>
      </c>
      <c r="G47" s="38"/>
      <c r="H47" s="38" t="s">
        <v>72</v>
      </c>
      <c r="I47" s="38" t="s">
        <v>73</v>
      </c>
      <c r="J47" s="39">
        <v>100</v>
      </c>
      <c r="K47" s="39">
        <v>100</v>
      </c>
      <c r="L47" s="39">
        <v>100</v>
      </c>
      <c r="M47" s="40">
        <v>5</v>
      </c>
    </row>
    <row r="48" spans="1:13" ht="409.5">
      <c r="A48" s="30" t="s">
        <v>455</v>
      </c>
      <c r="B48" s="38" t="s">
        <v>61</v>
      </c>
      <c r="C48" s="38" t="s">
        <v>63</v>
      </c>
      <c r="D48" s="38" t="s">
        <v>456</v>
      </c>
      <c r="E48" s="51"/>
      <c r="F48" s="38" t="s">
        <v>54</v>
      </c>
      <c r="G48" s="38"/>
      <c r="H48" s="38" t="s">
        <v>74</v>
      </c>
      <c r="I48" s="38" t="s">
        <v>73</v>
      </c>
      <c r="J48" s="39">
        <v>100</v>
      </c>
      <c r="K48" s="39">
        <v>100</v>
      </c>
      <c r="L48" s="39">
        <v>100</v>
      </c>
      <c r="M48" s="40">
        <v>5</v>
      </c>
    </row>
    <row r="49" spans="1:18" ht="156">
      <c r="A49" s="30" t="s">
        <v>455</v>
      </c>
      <c r="B49" s="38" t="s">
        <v>61</v>
      </c>
      <c r="C49" s="38" t="s">
        <v>63</v>
      </c>
      <c r="D49" s="38" t="s">
        <v>456</v>
      </c>
      <c r="E49" s="51"/>
      <c r="F49" s="38" t="s">
        <v>54</v>
      </c>
      <c r="G49" s="38"/>
      <c r="H49" s="38" t="s">
        <v>75</v>
      </c>
      <c r="I49" s="38" t="s">
        <v>73</v>
      </c>
      <c r="J49" s="39">
        <v>100</v>
      </c>
      <c r="K49" s="39">
        <v>100</v>
      </c>
      <c r="L49" s="39">
        <v>100</v>
      </c>
      <c r="M49" s="40">
        <v>5</v>
      </c>
    </row>
    <row r="50" spans="1:18" ht="156">
      <c r="A50" s="30" t="s">
        <v>455</v>
      </c>
      <c r="B50" s="38" t="s">
        <v>61</v>
      </c>
      <c r="C50" s="38" t="s">
        <v>63</v>
      </c>
      <c r="D50" s="38" t="s">
        <v>456</v>
      </c>
      <c r="E50" s="51"/>
      <c r="F50" s="38" t="s">
        <v>54</v>
      </c>
      <c r="G50" s="38"/>
      <c r="H50" s="38" t="s">
        <v>76</v>
      </c>
      <c r="I50" s="38" t="s">
        <v>73</v>
      </c>
      <c r="J50" s="39">
        <v>100</v>
      </c>
      <c r="K50" s="39">
        <v>100</v>
      </c>
      <c r="L50" s="39">
        <v>100</v>
      </c>
      <c r="M50" s="40">
        <v>5</v>
      </c>
    </row>
    <row r="51" spans="1:18" ht="156">
      <c r="A51" s="30" t="s">
        <v>455</v>
      </c>
      <c r="B51" s="38" t="s">
        <v>61</v>
      </c>
      <c r="C51" s="38" t="s">
        <v>63</v>
      </c>
      <c r="D51" s="38" t="s">
        <v>456</v>
      </c>
      <c r="E51" s="51"/>
      <c r="F51" s="41" t="s">
        <v>54</v>
      </c>
      <c r="G51" s="41"/>
      <c r="H51" s="41" t="s">
        <v>77</v>
      </c>
      <c r="I51" s="41" t="s">
        <v>73</v>
      </c>
      <c r="J51" s="42">
        <v>100</v>
      </c>
      <c r="K51" s="42">
        <v>100</v>
      </c>
      <c r="L51" s="42">
        <v>100</v>
      </c>
      <c r="M51" s="43">
        <v>5</v>
      </c>
    </row>
    <row r="52" spans="1:18" ht="156">
      <c r="A52" s="30" t="s">
        <v>455</v>
      </c>
      <c r="B52" s="38" t="s">
        <v>61</v>
      </c>
      <c r="C52" s="38" t="s">
        <v>63</v>
      </c>
      <c r="D52" s="38" t="s">
        <v>456</v>
      </c>
      <c r="E52" s="51"/>
      <c r="F52" s="38" t="s">
        <v>54</v>
      </c>
      <c r="G52" s="38"/>
      <c r="H52" s="38" t="s">
        <v>282</v>
      </c>
      <c r="I52" s="38" t="s">
        <v>73</v>
      </c>
      <c r="J52" s="39">
        <v>0</v>
      </c>
      <c r="K52" s="39">
        <v>0</v>
      </c>
      <c r="L52" s="39">
        <v>0</v>
      </c>
      <c r="M52" s="40">
        <v>5</v>
      </c>
      <c r="R52" s="29">
        <f>38-3-5</f>
        <v>30</v>
      </c>
    </row>
    <row r="53" spans="1:18" ht="204">
      <c r="A53" s="31" t="s">
        <v>441</v>
      </c>
      <c r="B53" s="38" t="s">
        <v>61</v>
      </c>
      <c r="C53" s="38" t="s">
        <v>63</v>
      </c>
      <c r="D53" s="38" t="s">
        <v>184</v>
      </c>
      <c r="E53" s="51"/>
      <c r="F53" s="38" t="s">
        <v>54</v>
      </c>
      <c r="G53" s="38"/>
      <c r="H53" s="38" t="s">
        <v>72</v>
      </c>
      <c r="I53" s="38" t="s">
        <v>73</v>
      </c>
      <c r="J53" s="39">
        <v>100</v>
      </c>
      <c r="K53" s="39">
        <v>100</v>
      </c>
      <c r="L53" s="39">
        <v>100</v>
      </c>
      <c r="M53" s="40">
        <v>5</v>
      </c>
    </row>
    <row r="54" spans="1:18" ht="409.5">
      <c r="A54" s="31" t="s">
        <v>441</v>
      </c>
      <c r="B54" s="38" t="s">
        <v>61</v>
      </c>
      <c r="C54" s="38" t="s">
        <v>63</v>
      </c>
      <c r="D54" s="38" t="s">
        <v>184</v>
      </c>
      <c r="E54" s="51"/>
      <c r="F54" s="38" t="s">
        <v>54</v>
      </c>
      <c r="G54" s="38"/>
      <c r="H54" s="38" t="s">
        <v>74</v>
      </c>
      <c r="I54" s="38" t="s">
        <v>73</v>
      </c>
      <c r="J54" s="39">
        <v>100</v>
      </c>
      <c r="K54" s="39">
        <v>100</v>
      </c>
      <c r="L54" s="39">
        <v>100</v>
      </c>
      <c r="M54" s="40">
        <v>5</v>
      </c>
    </row>
    <row r="55" spans="1:18" ht="204">
      <c r="A55" s="31" t="s">
        <v>441</v>
      </c>
      <c r="B55" s="38" t="s">
        <v>61</v>
      </c>
      <c r="C55" s="38" t="s">
        <v>63</v>
      </c>
      <c r="D55" s="38" t="s">
        <v>184</v>
      </c>
      <c r="E55" s="51"/>
      <c r="F55" s="38" t="s">
        <v>54</v>
      </c>
      <c r="G55" s="38"/>
      <c r="H55" s="38" t="s">
        <v>75</v>
      </c>
      <c r="I55" s="38" t="s">
        <v>73</v>
      </c>
      <c r="J55" s="39">
        <v>100</v>
      </c>
      <c r="K55" s="39">
        <v>100</v>
      </c>
      <c r="L55" s="39">
        <v>100</v>
      </c>
      <c r="M55" s="40">
        <v>5</v>
      </c>
    </row>
    <row r="56" spans="1:18" ht="204">
      <c r="A56" s="31" t="s">
        <v>441</v>
      </c>
      <c r="B56" s="38" t="s">
        <v>61</v>
      </c>
      <c r="C56" s="38" t="s">
        <v>63</v>
      </c>
      <c r="D56" s="38" t="s">
        <v>184</v>
      </c>
      <c r="E56" s="51"/>
      <c r="F56" s="38" t="s">
        <v>54</v>
      </c>
      <c r="G56" s="38"/>
      <c r="H56" s="38" t="s">
        <v>76</v>
      </c>
      <c r="I56" s="38" t="s">
        <v>73</v>
      </c>
      <c r="J56" s="39">
        <v>100</v>
      </c>
      <c r="K56" s="39">
        <v>100</v>
      </c>
      <c r="L56" s="39">
        <v>100</v>
      </c>
      <c r="M56" s="40">
        <v>5</v>
      </c>
    </row>
    <row r="57" spans="1:18" ht="204">
      <c r="A57" s="31" t="s">
        <v>441</v>
      </c>
      <c r="B57" s="38" t="s">
        <v>61</v>
      </c>
      <c r="C57" s="38" t="s">
        <v>63</v>
      </c>
      <c r="D57" s="38" t="s">
        <v>184</v>
      </c>
      <c r="E57" s="51"/>
      <c r="F57" s="38" t="s">
        <v>54</v>
      </c>
      <c r="G57" s="38"/>
      <c r="H57" s="38" t="s">
        <v>77</v>
      </c>
      <c r="I57" s="38" t="s">
        <v>73</v>
      </c>
      <c r="J57" s="39">
        <v>100</v>
      </c>
      <c r="K57" s="39">
        <v>100</v>
      </c>
      <c r="L57" s="39">
        <v>100</v>
      </c>
      <c r="M57" s="40">
        <v>5</v>
      </c>
    </row>
    <row r="58" spans="1:18" ht="204">
      <c r="A58" s="31" t="s">
        <v>441</v>
      </c>
      <c r="B58" s="38" t="s">
        <v>61</v>
      </c>
      <c r="C58" s="38" t="s">
        <v>63</v>
      </c>
      <c r="D58" s="38" t="s">
        <v>184</v>
      </c>
      <c r="E58" s="51"/>
      <c r="F58" s="38" t="s">
        <v>54</v>
      </c>
      <c r="G58" s="38"/>
      <c r="H58" s="38" t="s">
        <v>282</v>
      </c>
      <c r="I58" s="38" t="s">
        <v>73</v>
      </c>
      <c r="J58" s="39">
        <v>0</v>
      </c>
      <c r="K58" s="39">
        <v>0</v>
      </c>
      <c r="L58" s="39">
        <v>0</v>
      </c>
      <c r="M58" s="40">
        <v>5</v>
      </c>
    </row>
    <row r="59" spans="1:18" ht="72">
      <c r="A59" s="31" t="s">
        <v>442</v>
      </c>
      <c r="B59" s="38" t="s">
        <v>61</v>
      </c>
      <c r="C59" s="38" t="s">
        <v>63</v>
      </c>
      <c r="D59" s="38" t="s">
        <v>67</v>
      </c>
      <c r="E59" s="51"/>
      <c r="F59" s="38" t="s">
        <v>54</v>
      </c>
      <c r="G59" s="38"/>
      <c r="H59" s="38" t="s">
        <v>72</v>
      </c>
      <c r="I59" s="38" t="s">
        <v>73</v>
      </c>
      <c r="J59" s="39">
        <v>100</v>
      </c>
      <c r="K59" s="39">
        <v>100</v>
      </c>
      <c r="L59" s="39">
        <v>100</v>
      </c>
      <c r="M59" s="40">
        <v>5</v>
      </c>
    </row>
    <row r="60" spans="1:18" ht="409.5">
      <c r="A60" s="31" t="s">
        <v>442</v>
      </c>
      <c r="B60" s="38" t="s">
        <v>61</v>
      </c>
      <c r="C60" s="38" t="s">
        <v>63</v>
      </c>
      <c r="D60" s="38" t="s">
        <v>67</v>
      </c>
      <c r="E60" s="51"/>
      <c r="F60" s="38" t="s">
        <v>54</v>
      </c>
      <c r="G60" s="38"/>
      <c r="H60" s="38" t="s">
        <v>74</v>
      </c>
      <c r="I60" s="38" t="s">
        <v>73</v>
      </c>
      <c r="J60" s="39">
        <v>100</v>
      </c>
      <c r="K60" s="39">
        <v>100</v>
      </c>
      <c r="L60" s="39">
        <v>100</v>
      </c>
      <c r="M60" s="40">
        <v>5</v>
      </c>
    </row>
    <row r="61" spans="1:18" ht="96">
      <c r="A61" s="31" t="s">
        <v>442</v>
      </c>
      <c r="B61" s="38" t="s">
        <v>61</v>
      </c>
      <c r="C61" s="38" t="s">
        <v>63</v>
      </c>
      <c r="D61" s="38" t="s">
        <v>67</v>
      </c>
      <c r="E61" s="51"/>
      <c r="F61" s="38" t="s">
        <v>54</v>
      </c>
      <c r="G61" s="38"/>
      <c r="H61" s="38" t="s">
        <v>75</v>
      </c>
      <c r="I61" s="38" t="s">
        <v>73</v>
      </c>
      <c r="J61" s="39">
        <v>100</v>
      </c>
      <c r="K61" s="39">
        <v>100</v>
      </c>
      <c r="L61" s="39">
        <v>100</v>
      </c>
      <c r="M61" s="40">
        <v>5</v>
      </c>
    </row>
    <row r="62" spans="1:18" ht="60">
      <c r="A62" s="31" t="s">
        <v>442</v>
      </c>
      <c r="B62" s="38" t="s">
        <v>61</v>
      </c>
      <c r="C62" s="38" t="s">
        <v>63</v>
      </c>
      <c r="D62" s="38" t="s">
        <v>67</v>
      </c>
      <c r="E62" s="51"/>
      <c r="F62" s="38" t="s">
        <v>54</v>
      </c>
      <c r="G62" s="38"/>
      <c r="H62" s="38" t="s">
        <v>76</v>
      </c>
      <c r="I62" s="38" t="s">
        <v>73</v>
      </c>
      <c r="J62" s="39">
        <v>100</v>
      </c>
      <c r="K62" s="39">
        <v>100</v>
      </c>
      <c r="L62" s="39">
        <v>100</v>
      </c>
      <c r="M62" s="40">
        <v>5</v>
      </c>
    </row>
    <row r="63" spans="1:18" ht="60">
      <c r="A63" s="31" t="s">
        <v>442</v>
      </c>
      <c r="B63" s="38" t="s">
        <v>61</v>
      </c>
      <c r="C63" s="38" t="s">
        <v>63</v>
      </c>
      <c r="D63" s="38" t="s">
        <v>67</v>
      </c>
      <c r="E63" s="51"/>
      <c r="F63" s="41" t="s">
        <v>54</v>
      </c>
      <c r="G63" s="41"/>
      <c r="H63" s="41" t="s">
        <v>77</v>
      </c>
      <c r="I63" s="41" t="s">
        <v>73</v>
      </c>
      <c r="J63" s="42">
        <v>100</v>
      </c>
      <c r="K63" s="42">
        <v>100</v>
      </c>
      <c r="L63" s="42">
        <v>100</v>
      </c>
      <c r="M63" s="43">
        <v>5</v>
      </c>
    </row>
    <row r="64" spans="1:18" ht="60">
      <c r="A64" s="31" t="s">
        <v>442</v>
      </c>
      <c r="B64" s="38" t="s">
        <v>61</v>
      </c>
      <c r="C64" s="38" t="s">
        <v>63</v>
      </c>
      <c r="D64" s="38" t="s">
        <v>67</v>
      </c>
      <c r="E64" s="51"/>
      <c r="F64" s="38" t="s">
        <v>54</v>
      </c>
      <c r="G64" s="38"/>
      <c r="H64" s="38" t="s">
        <v>282</v>
      </c>
      <c r="I64" s="38" t="s">
        <v>73</v>
      </c>
      <c r="J64" s="39">
        <v>0</v>
      </c>
      <c r="K64" s="39">
        <v>0</v>
      </c>
      <c r="L64" s="39">
        <v>0</v>
      </c>
      <c r="M64" s="40">
        <v>5</v>
      </c>
    </row>
    <row r="65" spans="1:13" ht="240">
      <c r="A65" s="31" t="s">
        <v>443</v>
      </c>
      <c r="B65" s="38" t="s">
        <v>61</v>
      </c>
      <c r="C65" s="38" t="s">
        <v>63</v>
      </c>
      <c r="D65" s="38" t="s">
        <v>66</v>
      </c>
      <c r="E65" s="51"/>
      <c r="F65" s="38" t="s">
        <v>54</v>
      </c>
      <c r="G65" s="38"/>
      <c r="H65" s="38" t="s">
        <v>72</v>
      </c>
      <c r="I65" s="38" t="s">
        <v>73</v>
      </c>
      <c r="J65" s="39">
        <v>100</v>
      </c>
      <c r="K65" s="39">
        <v>100</v>
      </c>
      <c r="L65" s="39">
        <v>100</v>
      </c>
      <c r="M65" s="40">
        <v>5</v>
      </c>
    </row>
    <row r="66" spans="1:13" ht="409.5">
      <c r="A66" s="31" t="s">
        <v>443</v>
      </c>
      <c r="B66" s="38" t="s">
        <v>61</v>
      </c>
      <c r="C66" s="38" t="s">
        <v>63</v>
      </c>
      <c r="D66" s="38" t="s">
        <v>66</v>
      </c>
      <c r="E66" s="51"/>
      <c r="F66" s="38" t="s">
        <v>54</v>
      </c>
      <c r="G66" s="38"/>
      <c r="H66" s="38" t="s">
        <v>74</v>
      </c>
      <c r="I66" s="38" t="s">
        <v>73</v>
      </c>
      <c r="J66" s="39">
        <v>100</v>
      </c>
      <c r="K66" s="39">
        <v>100</v>
      </c>
      <c r="L66" s="39">
        <v>100</v>
      </c>
      <c r="M66" s="40">
        <v>5</v>
      </c>
    </row>
    <row r="67" spans="1:13" ht="240">
      <c r="A67" s="31" t="s">
        <v>443</v>
      </c>
      <c r="B67" s="38" t="s">
        <v>61</v>
      </c>
      <c r="C67" s="38" t="s">
        <v>63</v>
      </c>
      <c r="D67" s="38" t="s">
        <v>66</v>
      </c>
      <c r="E67" s="51"/>
      <c r="F67" s="38" t="s">
        <v>54</v>
      </c>
      <c r="G67" s="38"/>
      <c r="H67" s="38" t="s">
        <v>75</v>
      </c>
      <c r="I67" s="38" t="s">
        <v>73</v>
      </c>
      <c r="J67" s="39">
        <v>100</v>
      </c>
      <c r="K67" s="39">
        <v>100</v>
      </c>
      <c r="L67" s="39">
        <v>100</v>
      </c>
      <c r="M67" s="40">
        <v>5</v>
      </c>
    </row>
    <row r="68" spans="1:13" ht="240">
      <c r="A68" s="31" t="s">
        <v>443</v>
      </c>
      <c r="B68" s="38" t="s">
        <v>61</v>
      </c>
      <c r="C68" s="38" t="s">
        <v>63</v>
      </c>
      <c r="D68" s="38" t="s">
        <v>66</v>
      </c>
      <c r="E68" s="51"/>
      <c r="F68" s="38" t="s">
        <v>54</v>
      </c>
      <c r="G68" s="38"/>
      <c r="H68" s="38" t="s">
        <v>76</v>
      </c>
      <c r="I68" s="38" t="s">
        <v>73</v>
      </c>
      <c r="J68" s="39">
        <v>100</v>
      </c>
      <c r="K68" s="39">
        <v>100</v>
      </c>
      <c r="L68" s="39">
        <v>100</v>
      </c>
      <c r="M68" s="40">
        <v>5</v>
      </c>
    </row>
    <row r="69" spans="1:13" ht="240">
      <c r="A69" s="31" t="s">
        <v>443</v>
      </c>
      <c r="B69" s="38" t="s">
        <v>61</v>
      </c>
      <c r="C69" s="38" t="s">
        <v>63</v>
      </c>
      <c r="D69" s="38" t="s">
        <v>66</v>
      </c>
      <c r="E69" s="51"/>
      <c r="F69" s="38" t="s">
        <v>54</v>
      </c>
      <c r="G69" s="38"/>
      <c r="H69" s="38" t="s">
        <v>77</v>
      </c>
      <c r="I69" s="38" t="s">
        <v>73</v>
      </c>
      <c r="J69" s="39">
        <v>100</v>
      </c>
      <c r="K69" s="39">
        <v>100</v>
      </c>
      <c r="L69" s="39">
        <v>100</v>
      </c>
      <c r="M69" s="40">
        <v>5</v>
      </c>
    </row>
    <row r="70" spans="1:13" ht="240">
      <c r="A70" s="31" t="s">
        <v>443</v>
      </c>
      <c r="B70" s="38" t="s">
        <v>61</v>
      </c>
      <c r="C70" s="38" t="s">
        <v>63</v>
      </c>
      <c r="D70" s="38" t="s">
        <v>66</v>
      </c>
      <c r="E70" s="51"/>
      <c r="F70" s="38" t="s">
        <v>54</v>
      </c>
      <c r="G70" s="38"/>
      <c r="H70" s="38" t="s">
        <v>282</v>
      </c>
      <c r="I70" s="38" t="s">
        <v>73</v>
      </c>
      <c r="J70" s="39">
        <v>0</v>
      </c>
      <c r="K70" s="39">
        <v>0</v>
      </c>
      <c r="L70" s="39">
        <v>0</v>
      </c>
      <c r="M70" s="40">
        <v>5</v>
      </c>
    </row>
    <row r="71" spans="1:13" ht="156">
      <c r="A71" s="31" t="s">
        <v>444</v>
      </c>
      <c r="B71" s="38" t="s">
        <v>61</v>
      </c>
      <c r="C71" s="38" t="s">
        <v>63</v>
      </c>
      <c r="D71" s="38" t="s">
        <v>65</v>
      </c>
      <c r="E71" s="51"/>
      <c r="F71" s="38" t="s">
        <v>54</v>
      </c>
      <c r="G71" s="38"/>
      <c r="H71" s="38" t="s">
        <v>72</v>
      </c>
      <c r="I71" s="38" t="s">
        <v>73</v>
      </c>
      <c r="J71" s="39">
        <v>100</v>
      </c>
      <c r="K71" s="39">
        <v>100</v>
      </c>
      <c r="L71" s="39">
        <v>100</v>
      </c>
      <c r="M71" s="40">
        <v>5</v>
      </c>
    </row>
    <row r="72" spans="1:13" ht="409.5">
      <c r="A72" s="31" t="s">
        <v>444</v>
      </c>
      <c r="B72" s="38" t="s">
        <v>61</v>
      </c>
      <c r="C72" s="38" t="s">
        <v>63</v>
      </c>
      <c r="D72" s="38" t="s">
        <v>65</v>
      </c>
      <c r="E72" s="51"/>
      <c r="F72" s="38" t="s">
        <v>54</v>
      </c>
      <c r="G72" s="38"/>
      <c r="H72" s="38" t="s">
        <v>74</v>
      </c>
      <c r="I72" s="38" t="s">
        <v>73</v>
      </c>
      <c r="J72" s="39">
        <v>100</v>
      </c>
      <c r="K72" s="39">
        <v>100</v>
      </c>
      <c r="L72" s="39">
        <v>100</v>
      </c>
      <c r="M72" s="40">
        <v>5</v>
      </c>
    </row>
    <row r="73" spans="1:13" ht="156">
      <c r="A73" s="31" t="s">
        <v>444</v>
      </c>
      <c r="B73" s="38" t="s">
        <v>61</v>
      </c>
      <c r="C73" s="38" t="s">
        <v>63</v>
      </c>
      <c r="D73" s="38" t="s">
        <v>65</v>
      </c>
      <c r="E73" s="51"/>
      <c r="F73" s="38" t="s">
        <v>54</v>
      </c>
      <c r="G73" s="38"/>
      <c r="H73" s="38" t="s">
        <v>75</v>
      </c>
      <c r="I73" s="38" t="s">
        <v>73</v>
      </c>
      <c r="J73" s="39">
        <v>100</v>
      </c>
      <c r="K73" s="39">
        <v>100</v>
      </c>
      <c r="L73" s="39">
        <v>100</v>
      </c>
      <c r="M73" s="40">
        <v>5</v>
      </c>
    </row>
    <row r="74" spans="1:13" ht="156">
      <c r="A74" s="31" t="s">
        <v>444</v>
      </c>
      <c r="B74" s="38" t="s">
        <v>61</v>
      </c>
      <c r="C74" s="38" t="s">
        <v>63</v>
      </c>
      <c r="D74" s="38" t="s">
        <v>65</v>
      </c>
      <c r="E74" s="51"/>
      <c r="F74" s="38" t="s">
        <v>54</v>
      </c>
      <c r="G74" s="38"/>
      <c r="H74" s="38" t="s">
        <v>76</v>
      </c>
      <c r="I74" s="38" t="s">
        <v>73</v>
      </c>
      <c r="J74" s="39">
        <v>100</v>
      </c>
      <c r="K74" s="39">
        <v>100</v>
      </c>
      <c r="L74" s="39">
        <v>100</v>
      </c>
      <c r="M74" s="40">
        <v>5</v>
      </c>
    </row>
    <row r="75" spans="1:13" ht="156">
      <c r="A75" s="31" t="s">
        <v>444</v>
      </c>
      <c r="B75" s="38" t="s">
        <v>61</v>
      </c>
      <c r="C75" s="38" t="s">
        <v>63</v>
      </c>
      <c r="D75" s="38" t="s">
        <v>65</v>
      </c>
      <c r="E75" s="51"/>
      <c r="F75" s="41" t="s">
        <v>54</v>
      </c>
      <c r="G75" s="41"/>
      <c r="H75" s="41" t="s">
        <v>77</v>
      </c>
      <c r="I75" s="41" t="s">
        <v>73</v>
      </c>
      <c r="J75" s="42">
        <v>100</v>
      </c>
      <c r="K75" s="42">
        <v>100</v>
      </c>
      <c r="L75" s="42">
        <v>100</v>
      </c>
      <c r="M75" s="43">
        <v>5</v>
      </c>
    </row>
    <row r="76" spans="1:13" ht="156">
      <c r="A76" s="31" t="s">
        <v>444</v>
      </c>
      <c r="B76" s="38" t="s">
        <v>61</v>
      </c>
      <c r="C76" s="38" t="s">
        <v>63</v>
      </c>
      <c r="D76" s="38" t="s">
        <v>65</v>
      </c>
      <c r="E76" s="51"/>
      <c r="F76" s="38" t="s">
        <v>54</v>
      </c>
      <c r="G76" s="38"/>
      <c r="H76" s="38" t="s">
        <v>282</v>
      </c>
      <c r="I76" s="38" t="s">
        <v>73</v>
      </c>
      <c r="J76" s="39">
        <v>0</v>
      </c>
      <c r="K76" s="39">
        <v>0</v>
      </c>
      <c r="L76" s="39">
        <v>0</v>
      </c>
      <c r="M76" s="40">
        <v>5</v>
      </c>
    </row>
    <row r="77" spans="1:13" ht="156">
      <c r="A77" s="31" t="s">
        <v>445</v>
      </c>
      <c r="B77" s="38" t="s">
        <v>61</v>
      </c>
      <c r="C77" s="38" t="s">
        <v>63</v>
      </c>
      <c r="D77" s="38" t="s">
        <v>64</v>
      </c>
      <c r="E77" s="51"/>
      <c r="F77" s="38" t="s">
        <v>54</v>
      </c>
      <c r="G77" s="38"/>
      <c r="H77" s="38" t="s">
        <v>72</v>
      </c>
      <c r="I77" s="38" t="s">
        <v>73</v>
      </c>
      <c r="J77" s="39">
        <v>100</v>
      </c>
      <c r="K77" s="39">
        <v>100</v>
      </c>
      <c r="L77" s="39">
        <v>100</v>
      </c>
      <c r="M77" s="40">
        <v>5</v>
      </c>
    </row>
    <row r="78" spans="1:13" ht="409.5">
      <c r="A78" s="31" t="s">
        <v>445</v>
      </c>
      <c r="B78" s="38" t="s">
        <v>61</v>
      </c>
      <c r="C78" s="38" t="s">
        <v>63</v>
      </c>
      <c r="D78" s="38" t="s">
        <v>64</v>
      </c>
      <c r="E78" s="51"/>
      <c r="F78" s="38" t="s">
        <v>54</v>
      </c>
      <c r="G78" s="38"/>
      <c r="H78" s="38" t="s">
        <v>74</v>
      </c>
      <c r="I78" s="38" t="s">
        <v>73</v>
      </c>
      <c r="J78" s="39">
        <v>100</v>
      </c>
      <c r="K78" s="39">
        <v>100</v>
      </c>
      <c r="L78" s="39">
        <v>100</v>
      </c>
      <c r="M78" s="40">
        <v>5</v>
      </c>
    </row>
    <row r="79" spans="1:13" ht="156">
      <c r="A79" s="31" t="s">
        <v>445</v>
      </c>
      <c r="B79" s="38" t="s">
        <v>61</v>
      </c>
      <c r="C79" s="38" t="s">
        <v>63</v>
      </c>
      <c r="D79" s="38" t="s">
        <v>64</v>
      </c>
      <c r="E79" s="51"/>
      <c r="F79" s="38" t="s">
        <v>54</v>
      </c>
      <c r="G79" s="38"/>
      <c r="H79" s="38" t="s">
        <v>75</v>
      </c>
      <c r="I79" s="38" t="s">
        <v>73</v>
      </c>
      <c r="J79" s="39">
        <v>100</v>
      </c>
      <c r="K79" s="39">
        <v>100</v>
      </c>
      <c r="L79" s="39">
        <v>100</v>
      </c>
      <c r="M79" s="40">
        <v>5</v>
      </c>
    </row>
    <row r="80" spans="1:13" ht="156">
      <c r="A80" s="31" t="s">
        <v>445</v>
      </c>
      <c r="B80" s="38" t="s">
        <v>61</v>
      </c>
      <c r="C80" s="38" t="s">
        <v>63</v>
      </c>
      <c r="D80" s="38" t="s">
        <v>64</v>
      </c>
      <c r="E80" s="51"/>
      <c r="F80" s="38" t="s">
        <v>54</v>
      </c>
      <c r="G80" s="38"/>
      <c r="H80" s="38" t="s">
        <v>76</v>
      </c>
      <c r="I80" s="38" t="s">
        <v>73</v>
      </c>
      <c r="J80" s="39">
        <v>100</v>
      </c>
      <c r="K80" s="39">
        <v>100</v>
      </c>
      <c r="L80" s="39">
        <v>100</v>
      </c>
      <c r="M80" s="40">
        <v>5</v>
      </c>
    </row>
    <row r="81" spans="1:13" ht="156">
      <c r="A81" s="31" t="s">
        <v>445</v>
      </c>
      <c r="B81" s="38" t="s">
        <v>61</v>
      </c>
      <c r="C81" s="38" t="s">
        <v>63</v>
      </c>
      <c r="D81" s="38" t="s">
        <v>64</v>
      </c>
      <c r="E81" s="51"/>
      <c r="F81" s="38" t="s">
        <v>54</v>
      </c>
      <c r="G81" s="38"/>
      <c r="H81" s="38" t="s">
        <v>77</v>
      </c>
      <c r="I81" s="38" t="s">
        <v>73</v>
      </c>
      <c r="J81" s="39">
        <v>100</v>
      </c>
      <c r="K81" s="39">
        <v>100</v>
      </c>
      <c r="L81" s="39">
        <v>100</v>
      </c>
      <c r="M81" s="40">
        <v>5</v>
      </c>
    </row>
    <row r="82" spans="1:13" ht="156">
      <c r="A82" s="31" t="s">
        <v>445</v>
      </c>
      <c r="B82" s="38" t="s">
        <v>61</v>
      </c>
      <c r="C82" s="38" t="s">
        <v>63</v>
      </c>
      <c r="D82" s="38" t="s">
        <v>64</v>
      </c>
      <c r="E82" s="51"/>
      <c r="F82" s="38" t="s">
        <v>54</v>
      </c>
      <c r="G82" s="38"/>
      <c r="H82" s="38" t="s">
        <v>282</v>
      </c>
      <c r="I82" s="38" t="s">
        <v>73</v>
      </c>
      <c r="J82" s="39">
        <v>0</v>
      </c>
      <c r="K82" s="39">
        <v>0</v>
      </c>
      <c r="L82" s="39">
        <v>0</v>
      </c>
      <c r="M82" s="40">
        <v>5</v>
      </c>
    </row>
    <row r="83" spans="1:13" ht="228">
      <c r="A83" s="31" t="s">
        <v>452</v>
      </c>
      <c r="B83" s="38" t="s">
        <v>61</v>
      </c>
      <c r="C83" s="38" t="s">
        <v>63</v>
      </c>
      <c r="D83" s="38" t="s">
        <v>288</v>
      </c>
      <c r="E83" s="51"/>
      <c r="F83" s="38" t="s">
        <v>54</v>
      </c>
      <c r="G83" s="38"/>
      <c r="H83" s="38" t="s">
        <v>72</v>
      </c>
      <c r="I83" s="38" t="s">
        <v>73</v>
      </c>
      <c r="J83" s="39">
        <v>100</v>
      </c>
      <c r="K83" s="39">
        <v>100</v>
      </c>
      <c r="L83" s="39">
        <v>100</v>
      </c>
      <c r="M83" s="40">
        <v>5</v>
      </c>
    </row>
    <row r="84" spans="1:13" ht="409.5">
      <c r="A84" s="31" t="s">
        <v>452</v>
      </c>
      <c r="B84" s="38" t="s">
        <v>61</v>
      </c>
      <c r="C84" s="38" t="s">
        <v>63</v>
      </c>
      <c r="D84" s="38" t="s">
        <v>288</v>
      </c>
      <c r="E84" s="51"/>
      <c r="F84" s="38" t="s">
        <v>54</v>
      </c>
      <c r="G84" s="38"/>
      <c r="H84" s="38" t="s">
        <v>74</v>
      </c>
      <c r="I84" s="38" t="s">
        <v>73</v>
      </c>
      <c r="J84" s="39">
        <v>100</v>
      </c>
      <c r="K84" s="39">
        <v>100</v>
      </c>
      <c r="L84" s="39">
        <v>100</v>
      </c>
      <c r="M84" s="40">
        <v>5</v>
      </c>
    </row>
    <row r="85" spans="1:13" ht="228">
      <c r="A85" s="31" t="s">
        <v>452</v>
      </c>
      <c r="B85" s="38" t="s">
        <v>61</v>
      </c>
      <c r="C85" s="38" t="s">
        <v>63</v>
      </c>
      <c r="D85" s="38" t="s">
        <v>288</v>
      </c>
      <c r="E85" s="51"/>
      <c r="F85" s="38" t="s">
        <v>54</v>
      </c>
      <c r="G85" s="38"/>
      <c r="H85" s="38" t="s">
        <v>75</v>
      </c>
      <c r="I85" s="38" t="s">
        <v>73</v>
      </c>
      <c r="J85" s="39">
        <v>100</v>
      </c>
      <c r="K85" s="39">
        <v>100</v>
      </c>
      <c r="L85" s="39">
        <v>100</v>
      </c>
      <c r="M85" s="40">
        <v>5</v>
      </c>
    </row>
    <row r="86" spans="1:13" ht="228">
      <c r="A86" s="31" t="s">
        <v>452</v>
      </c>
      <c r="B86" s="38" t="s">
        <v>61</v>
      </c>
      <c r="C86" s="38" t="s">
        <v>63</v>
      </c>
      <c r="D86" s="38" t="s">
        <v>288</v>
      </c>
      <c r="E86" s="51"/>
      <c r="F86" s="38" t="s">
        <v>54</v>
      </c>
      <c r="G86" s="38"/>
      <c r="H86" s="38" t="s">
        <v>76</v>
      </c>
      <c r="I86" s="38" t="s">
        <v>73</v>
      </c>
      <c r="J86" s="39">
        <v>100</v>
      </c>
      <c r="K86" s="39">
        <v>100</v>
      </c>
      <c r="L86" s="39">
        <v>100</v>
      </c>
      <c r="M86" s="40">
        <v>5</v>
      </c>
    </row>
    <row r="87" spans="1:13" ht="228">
      <c r="A87" s="31" t="s">
        <v>452</v>
      </c>
      <c r="B87" s="38" t="s">
        <v>61</v>
      </c>
      <c r="C87" s="38" t="s">
        <v>63</v>
      </c>
      <c r="D87" s="38" t="s">
        <v>288</v>
      </c>
      <c r="E87" s="51"/>
      <c r="F87" s="38" t="s">
        <v>54</v>
      </c>
      <c r="G87" s="38"/>
      <c r="H87" s="38" t="s">
        <v>77</v>
      </c>
      <c r="I87" s="38" t="s">
        <v>73</v>
      </c>
      <c r="J87" s="39">
        <v>100</v>
      </c>
      <c r="K87" s="39">
        <v>100</v>
      </c>
      <c r="L87" s="39">
        <v>100</v>
      </c>
      <c r="M87" s="40">
        <v>5</v>
      </c>
    </row>
    <row r="88" spans="1:13" ht="228">
      <c r="A88" s="31" t="s">
        <v>452</v>
      </c>
      <c r="B88" s="38" t="s">
        <v>61</v>
      </c>
      <c r="C88" s="38" t="s">
        <v>63</v>
      </c>
      <c r="D88" s="38" t="s">
        <v>288</v>
      </c>
      <c r="E88" s="51"/>
      <c r="F88" s="38" t="s">
        <v>54</v>
      </c>
      <c r="G88" s="38"/>
      <c r="H88" s="38" t="s">
        <v>282</v>
      </c>
      <c r="I88" s="38" t="s">
        <v>73</v>
      </c>
      <c r="J88" s="39">
        <v>0</v>
      </c>
      <c r="K88" s="39">
        <v>0</v>
      </c>
      <c r="L88" s="39">
        <v>0</v>
      </c>
      <c r="M88" s="40">
        <v>5</v>
      </c>
    </row>
    <row r="89" spans="1:13" ht="252">
      <c r="A89" s="31" t="s">
        <v>446</v>
      </c>
      <c r="B89" s="38" t="s">
        <v>57</v>
      </c>
      <c r="C89" s="38" t="s">
        <v>58</v>
      </c>
      <c r="D89" s="38" t="s">
        <v>53</v>
      </c>
      <c r="E89" s="51"/>
      <c r="F89" s="38" t="s">
        <v>54</v>
      </c>
      <c r="G89" s="38"/>
      <c r="H89" s="38" t="s">
        <v>72</v>
      </c>
      <c r="I89" s="38" t="s">
        <v>73</v>
      </c>
      <c r="J89" s="39">
        <v>100</v>
      </c>
      <c r="K89" s="39">
        <v>100</v>
      </c>
      <c r="L89" s="39">
        <v>100</v>
      </c>
      <c r="M89" s="40">
        <v>5</v>
      </c>
    </row>
    <row r="90" spans="1:13" ht="409.5">
      <c r="A90" s="31" t="s">
        <v>446</v>
      </c>
      <c r="B90" s="38" t="s">
        <v>57</v>
      </c>
      <c r="C90" s="38" t="s">
        <v>58</v>
      </c>
      <c r="D90" s="38" t="s">
        <v>53</v>
      </c>
      <c r="E90" s="51"/>
      <c r="F90" s="38" t="s">
        <v>54</v>
      </c>
      <c r="G90" s="38"/>
      <c r="H90" s="38" t="s">
        <v>74</v>
      </c>
      <c r="I90" s="38" t="s">
        <v>73</v>
      </c>
      <c r="J90" s="39">
        <v>100</v>
      </c>
      <c r="K90" s="39">
        <v>100</v>
      </c>
      <c r="L90" s="39">
        <v>100</v>
      </c>
      <c r="M90" s="40">
        <v>5</v>
      </c>
    </row>
    <row r="91" spans="1:13" ht="252">
      <c r="A91" s="31" t="s">
        <v>446</v>
      </c>
      <c r="B91" s="38" t="s">
        <v>57</v>
      </c>
      <c r="C91" s="38" t="s">
        <v>58</v>
      </c>
      <c r="D91" s="38" t="s">
        <v>53</v>
      </c>
      <c r="E91" s="51"/>
      <c r="F91" s="38" t="s">
        <v>54</v>
      </c>
      <c r="G91" s="38"/>
      <c r="H91" s="38" t="s">
        <v>75</v>
      </c>
      <c r="I91" s="38" t="s">
        <v>73</v>
      </c>
      <c r="J91" s="39">
        <v>100</v>
      </c>
      <c r="K91" s="39">
        <v>100</v>
      </c>
      <c r="L91" s="39">
        <v>100</v>
      </c>
      <c r="M91" s="40">
        <v>5</v>
      </c>
    </row>
    <row r="92" spans="1:13" ht="252">
      <c r="A92" s="31" t="s">
        <v>446</v>
      </c>
      <c r="B92" s="38" t="s">
        <v>57</v>
      </c>
      <c r="C92" s="38" t="s">
        <v>58</v>
      </c>
      <c r="D92" s="38" t="s">
        <v>53</v>
      </c>
      <c r="E92" s="51"/>
      <c r="F92" s="38" t="s">
        <v>54</v>
      </c>
      <c r="G92" s="38"/>
      <c r="H92" s="38" t="s">
        <v>76</v>
      </c>
      <c r="I92" s="38" t="s">
        <v>73</v>
      </c>
      <c r="J92" s="39">
        <v>100</v>
      </c>
      <c r="K92" s="39">
        <v>100</v>
      </c>
      <c r="L92" s="39">
        <v>100</v>
      </c>
      <c r="M92" s="40">
        <v>5</v>
      </c>
    </row>
    <row r="93" spans="1:13" ht="252">
      <c r="A93" s="31" t="s">
        <v>446</v>
      </c>
      <c r="B93" s="38" t="s">
        <v>57</v>
      </c>
      <c r="C93" s="38" t="s">
        <v>58</v>
      </c>
      <c r="D93" s="38" t="s">
        <v>53</v>
      </c>
      <c r="E93" s="51"/>
      <c r="F93" s="41" t="s">
        <v>54</v>
      </c>
      <c r="G93" s="41"/>
      <c r="H93" s="41" t="s">
        <v>77</v>
      </c>
      <c r="I93" s="41" t="s">
        <v>73</v>
      </c>
      <c r="J93" s="42">
        <v>100</v>
      </c>
      <c r="K93" s="42">
        <v>100</v>
      </c>
      <c r="L93" s="42">
        <v>100</v>
      </c>
      <c r="M93" s="43">
        <v>5</v>
      </c>
    </row>
    <row r="94" spans="1:13" ht="252">
      <c r="A94" s="31" t="s">
        <v>446</v>
      </c>
      <c r="B94" s="38" t="s">
        <v>57</v>
      </c>
      <c r="C94" s="38" t="s">
        <v>58</v>
      </c>
      <c r="D94" s="38" t="s">
        <v>53</v>
      </c>
      <c r="E94" s="51"/>
      <c r="F94" s="38" t="s">
        <v>54</v>
      </c>
      <c r="G94" s="38"/>
      <c r="H94" s="38" t="s">
        <v>282</v>
      </c>
      <c r="I94" s="38" t="s">
        <v>73</v>
      </c>
      <c r="J94" s="39">
        <v>0</v>
      </c>
      <c r="K94" s="39">
        <v>0</v>
      </c>
      <c r="L94" s="39">
        <v>0</v>
      </c>
      <c r="M94" s="40">
        <v>5</v>
      </c>
    </row>
    <row r="95" spans="1:13" ht="252">
      <c r="A95" s="31" t="s">
        <v>447</v>
      </c>
      <c r="B95" s="38" t="s">
        <v>57</v>
      </c>
      <c r="C95" s="38" t="s">
        <v>59</v>
      </c>
      <c r="D95" s="38" t="s">
        <v>53</v>
      </c>
      <c r="E95" s="51"/>
      <c r="F95" s="38" t="s">
        <v>54</v>
      </c>
      <c r="G95" s="38"/>
      <c r="H95" s="38" t="s">
        <v>72</v>
      </c>
      <c r="I95" s="38" t="s">
        <v>73</v>
      </c>
      <c r="J95" s="39">
        <v>100</v>
      </c>
      <c r="K95" s="39">
        <v>100</v>
      </c>
      <c r="L95" s="39">
        <v>100</v>
      </c>
      <c r="M95" s="40">
        <v>5</v>
      </c>
    </row>
    <row r="96" spans="1:13" ht="409.5">
      <c r="A96" s="31" t="s">
        <v>447</v>
      </c>
      <c r="B96" s="38" t="s">
        <v>57</v>
      </c>
      <c r="C96" s="38" t="s">
        <v>59</v>
      </c>
      <c r="D96" s="38" t="s">
        <v>53</v>
      </c>
      <c r="E96" s="51"/>
      <c r="F96" s="38" t="s">
        <v>54</v>
      </c>
      <c r="G96" s="38"/>
      <c r="H96" s="38" t="s">
        <v>74</v>
      </c>
      <c r="I96" s="38" t="s">
        <v>73</v>
      </c>
      <c r="J96" s="39">
        <v>100</v>
      </c>
      <c r="K96" s="39">
        <v>100</v>
      </c>
      <c r="L96" s="39">
        <v>100</v>
      </c>
      <c r="M96" s="40">
        <v>5</v>
      </c>
    </row>
    <row r="97" spans="1:13" ht="252">
      <c r="A97" s="31" t="s">
        <v>447</v>
      </c>
      <c r="B97" s="38" t="s">
        <v>57</v>
      </c>
      <c r="C97" s="38" t="s">
        <v>59</v>
      </c>
      <c r="D97" s="38" t="s">
        <v>53</v>
      </c>
      <c r="E97" s="51"/>
      <c r="F97" s="38" t="s">
        <v>54</v>
      </c>
      <c r="G97" s="38"/>
      <c r="H97" s="38" t="s">
        <v>75</v>
      </c>
      <c r="I97" s="38" t="s">
        <v>73</v>
      </c>
      <c r="J97" s="39">
        <v>100</v>
      </c>
      <c r="K97" s="39">
        <v>100</v>
      </c>
      <c r="L97" s="39">
        <v>100</v>
      </c>
      <c r="M97" s="40">
        <v>5</v>
      </c>
    </row>
    <row r="98" spans="1:13" ht="252">
      <c r="A98" s="31" t="s">
        <v>447</v>
      </c>
      <c r="B98" s="38" t="s">
        <v>57</v>
      </c>
      <c r="C98" s="38" t="s">
        <v>59</v>
      </c>
      <c r="D98" s="38" t="s">
        <v>53</v>
      </c>
      <c r="E98" s="51"/>
      <c r="F98" s="38" t="s">
        <v>54</v>
      </c>
      <c r="G98" s="38"/>
      <c r="H98" s="38" t="s">
        <v>76</v>
      </c>
      <c r="I98" s="38" t="s">
        <v>73</v>
      </c>
      <c r="J98" s="39">
        <v>100</v>
      </c>
      <c r="K98" s="39">
        <v>100</v>
      </c>
      <c r="L98" s="39">
        <v>100</v>
      </c>
      <c r="M98" s="40">
        <v>5</v>
      </c>
    </row>
    <row r="99" spans="1:13" ht="252">
      <c r="A99" s="31" t="s">
        <v>447</v>
      </c>
      <c r="B99" s="38" t="s">
        <v>57</v>
      </c>
      <c r="C99" s="38" t="s">
        <v>59</v>
      </c>
      <c r="D99" s="38" t="s">
        <v>53</v>
      </c>
      <c r="E99" s="51"/>
      <c r="F99" s="41" t="s">
        <v>54</v>
      </c>
      <c r="G99" s="41"/>
      <c r="H99" s="41" t="s">
        <v>77</v>
      </c>
      <c r="I99" s="41" t="s">
        <v>73</v>
      </c>
      <c r="J99" s="42">
        <v>100</v>
      </c>
      <c r="K99" s="42">
        <v>100</v>
      </c>
      <c r="L99" s="42">
        <v>100</v>
      </c>
      <c r="M99" s="43">
        <v>5</v>
      </c>
    </row>
    <row r="100" spans="1:13" ht="252">
      <c r="A100" s="31" t="s">
        <v>447</v>
      </c>
      <c r="B100" s="38" t="s">
        <v>57</v>
      </c>
      <c r="C100" s="38" t="s">
        <v>59</v>
      </c>
      <c r="D100" s="38" t="s">
        <v>53</v>
      </c>
      <c r="E100" s="51"/>
      <c r="F100" s="38" t="s">
        <v>54</v>
      </c>
      <c r="G100" s="38"/>
      <c r="H100" s="38" t="s">
        <v>282</v>
      </c>
      <c r="I100" s="38" t="s">
        <v>73</v>
      </c>
      <c r="J100" s="39">
        <v>0</v>
      </c>
      <c r="K100" s="39">
        <v>0</v>
      </c>
      <c r="L100" s="39">
        <v>0</v>
      </c>
      <c r="M100" s="40">
        <v>5</v>
      </c>
    </row>
    <row r="101" spans="1:13" ht="252">
      <c r="A101" s="31" t="s">
        <v>448</v>
      </c>
      <c r="B101" s="38" t="s">
        <v>57</v>
      </c>
      <c r="C101" s="38" t="s">
        <v>60</v>
      </c>
      <c r="D101" s="38" t="s">
        <v>53</v>
      </c>
      <c r="E101" s="51"/>
      <c r="F101" s="38" t="s">
        <v>54</v>
      </c>
      <c r="G101" s="38"/>
      <c r="H101" s="38" t="s">
        <v>72</v>
      </c>
      <c r="I101" s="38" t="s">
        <v>73</v>
      </c>
      <c r="J101" s="39">
        <v>100</v>
      </c>
      <c r="K101" s="39">
        <v>100</v>
      </c>
      <c r="L101" s="39">
        <v>100</v>
      </c>
      <c r="M101" s="40">
        <v>5</v>
      </c>
    </row>
    <row r="102" spans="1:13" ht="409.5">
      <c r="A102" s="31" t="s">
        <v>448</v>
      </c>
      <c r="B102" s="38" t="s">
        <v>57</v>
      </c>
      <c r="C102" s="38" t="s">
        <v>60</v>
      </c>
      <c r="D102" s="38" t="s">
        <v>53</v>
      </c>
      <c r="E102" s="51"/>
      <c r="F102" s="38" t="s">
        <v>54</v>
      </c>
      <c r="G102" s="38"/>
      <c r="H102" s="38" t="s">
        <v>74</v>
      </c>
      <c r="I102" s="38" t="s">
        <v>73</v>
      </c>
      <c r="J102" s="39">
        <v>100</v>
      </c>
      <c r="K102" s="39">
        <v>100</v>
      </c>
      <c r="L102" s="39">
        <v>100</v>
      </c>
      <c r="M102" s="40">
        <v>5</v>
      </c>
    </row>
    <row r="103" spans="1:13" ht="252">
      <c r="A103" s="31" t="s">
        <v>448</v>
      </c>
      <c r="B103" s="38" t="s">
        <v>57</v>
      </c>
      <c r="C103" s="38" t="s">
        <v>60</v>
      </c>
      <c r="D103" s="38" t="s">
        <v>53</v>
      </c>
      <c r="E103" s="51"/>
      <c r="F103" s="38" t="s">
        <v>54</v>
      </c>
      <c r="G103" s="38"/>
      <c r="H103" s="38" t="s">
        <v>75</v>
      </c>
      <c r="I103" s="38" t="s">
        <v>73</v>
      </c>
      <c r="J103" s="39">
        <v>100</v>
      </c>
      <c r="K103" s="39">
        <v>100</v>
      </c>
      <c r="L103" s="39">
        <v>100</v>
      </c>
      <c r="M103" s="40">
        <v>5</v>
      </c>
    </row>
    <row r="104" spans="1:13" ht="252">
      <c r="A104" s="31" t="s">
        <v>448</v>
      </c>
      <c r="B104" s="38" t="s">
        <v>57</v>
      </c>
      <c r="C104" s="38" t="s">
        <v>60</v>
      </c>
      <c r="D104" s="38" t="s">
        <v>53</v>
      </c>
      <c r="E104" s="51"/>
      <c r="F104" s="38" t="s">
        <v>54</v>
      </c>
      <c r="G104" s="38"/>
      <c r="H104" s="38" t="s">
        <v>76</v>
      </c>
      <c r="I104" s="38" t="s">
        <v>73</v>
      </c>
      <c r="J104" s="39">
        <v>100</v>
      </c>
      <c r="K104" s="39">
        <v>100</v>
      </c>
      <c r="L104" s="39">
        <v>100</v>
      </c>
      <c r="M104" s="40">
        <v>5</v>
      </c>
    </row>
    <row r="105" spans="1:13" ht="252">
      <c r="A105" s="31" t="s">
        <v>448</v>
      </c>
      <c r="B105" s="38" t="s">
        <v>57</v>
      </c>
      <c r="C105" s="38" t="s">
        <v>60</v>
      </c>
      <c r="D105" s="38" t="s">
        <v>53</v>
      </c>
      <c r="E105" s="51"/>
      <c r="F105" s="41" t="s">
        <v>54</v>
      </c>
      <c r="G105" s="41"/>
      <c r="H105" s="41" t="s">
        <v>77</v>
      </c>
      <c r="I105" s="41" t="s">
        <v>73</v>
      </c>
      <c r="J105" s="42">
        <v>100</v>
      </c>
      <c r="K105" s="42">
        <v>100</v>
      </c>
      <c r="L105" s="42">
        <v>100</v>
      </c>
      <c r="M105" s="43">
        <v>5</v>
      </c>
    </row>
    <row r="106" spans="1:13" ht="252">
      <c r="A106" s="31" t="s">
        <v>448</v>
      </c>
      <c r="B106" s="38" t="s">
        <v>57</v>
      </c>
      <c r="C106" s="38" t="s">
        <v>60</v>
      </c>
      <c r="D106" s="38" t="s">
        <v>53</v>
      </c>
      <c r="E106" s="51"/>
      <c r="F106" s="38" t="s">
        <v>54</v>
      </c>
      <c r="G106" s="38"/>
      <c r="H106" s="38" t="s">
        <v>282</v>
      </c>
      <c r="I106" s="38" t="s">
        <v>73</v>
      </c>
      <c r="J106" s="39">
        <v>0</v>
      </c>
      <c r="K106" s="39">
        <v>0</v>
      </c>
      <c r="L106" s="39">
        <v>0</v>
      </c>
      <c r="M106" s="40">
        <v>5</v>
      </c>
    </row>
    <row r="107" spans="1:13" ht="252">
      <c r="A107" s="31" t="s">
        <v>449</v>
      </c>
      <c r="B107" s="38" t="s">
        <v>57</v>
      </c>
      <c r="C107" s="38" t="s">
        <v>182</v>
      </c>
      <c r="D107" s="38" t="s">
        <v>53</v>
      </c>
      <c r="E107" s="51"/>
      <c r="F107" s="38" t="s">
        <v>54</v>
      </c>
      <c r="G107" s="38"/>
      <c r="H107" s="38" t="s">
        <v>72</v>
      </c>
      <c r="I107" s="38" t="s">
        <v>73</v>
      </c>
      <c r="J107" s="39">
        <v>100</v>
      </c>
      <c r="K107" s="39">
        <v>100</v>
      </c>
      <c r="L107" s="39">
        <v>100</v>
      </c>
      <c r="M107" s="40">
        <v>5</v>
      </c>
    </row>
    <row r="108" spans="1:13" ht="409.5">
      <c r="A108" s="31" t="s">
        <v>449</v>
      </c>
      <c r="B108" s="38" t="s">
        <v>57</v>
      </c>
      <c r="C108" s="38" t="s">
        <v>182</v>
      </c>
      <c r="D108" s="38" t="s">
        <v>53</v>
      </c>
      <c r="E108" s="51"/>
      <c r="F108" s="38" t="s">
        <v>54</v>
      </c>
      <c r="G108" s="38"/>
      <c r="H108" s="38" t="s">
        <v>74</v>
      </c>
      <c r="I108" s="38" t="s">
        <v>73</v>
      </c>
      <c r="J108" s="39">
        <v>100</v>
      </c>
      <c r="K108" s="39">
        <v>100</v>
      </c>
      <c r="L108" s="39">
        <v>100</v>
      </c>
      <c r="M108" s="40">
        <v>5</v>
      </c>
    </row>
    <row r="109" spans="1:13" ht="252">
      <c r="A109" s="31" t="s">
        <v>449</v>
      </c>
      <c r="B109" s="38" t="s">
        <v>57</v>
      </c>
      <c r="C109" s="38" t="s">
        <v>182</v>
      </c>
      <c r="D109" s="38" t="s">
        <v>53</v>
      </c>
      <c r="E109" s="51"/>
      <c r="F109" s="38" t="s">
        <v>54</v>
      </c>
      <c r="G109" s="38"/>
      <c r="H109" s="38" t="s">
        <v>75</v>
      </c>
      <c r="I109" s="38" t="s">
        <v>73</v>
      </c>
      <c r="J109" s="39">
        <v>100</v>
      </c>
      <c r="K109" s="39">
        <v>100</v>
      </c>
      <c r="L109" s="39">
        <v>100</v>
      </c>
      <c r="M109" s="40">
        <v>5</v>
      </c>
    </row>
    <row r="110" spans="1:13" ht="252">
      <c r="A110" s="31" t="s">
        <v>449</v>
      </c>
      <c r="B110" s="38" t="s">
        <v>57</v>
      </c>
      <c r="C110" s="38" t="s">
        <v>182</v>
      </c>
      <c r="D110" s="38" t="s">
        <v>53</v>
      </c>
      <c r="E110" s="51"/>
      <c r="F110" s="38" t="s">
        <v>54</v>
      </c>
      <c r="G110" s="38"/>
      <c r="H110" s="38" t="s">
        <v>76</v>
      </c>
      <c r="I110" s="38" t="s">
        <v>73</v>
      </c>
      <c r="J110" s="39">
        <v>100</v>
      </c>
      <c r="K110" s="39">
        <v>100</v>
      </c>
      <c r="L110" s="39">
        <v>100</v>
      </c>
      <c r="M110" s="40">
        <v>5</v>
      </c>
    </row>
    <row r="111" spans="1:13" ht="252">
      <c r="A111" s="31" t="s">
        <v>449</v>
      </c>
      <c r="B111" s="38" t="s">
        <v>57</v>
      </c>
      <c r="C111" s="38" t="s">
        <v>182</v>
      </c>
      <c r="D111" s="38" t="s">
        <v>53</v>
      </c>
      <c r="E111" s="51"/>
      <c r="F111" s="41" t="s">
        <v>54</v>
      </c>
      <c r="G111" s="41"/>
      <c r="H111" s="41" t="s">
        <v>77</v>
      </c>
      <c r="I111" s="41" t="s">
        <v>73</v>
      </c>
      <c r="J111" s="42">
        <v>100</v>
      </c>
      <c r="K111" s="42">
        <v>100</v>
      </c>
      <c r="L111" s="42">
        <v>100</v>
      </c>
      <c r="M111" s="43">
        <v>5</v>
      </c>
    </row>
    <row r="112" spans="1:13" ht="252">
      <c r="A112" s="31" t="s">
        <v>449</v>
      </c>
      <c r="B112" s="38" t="s">
        <v>57</v>
      </c>
      <c r="C112" s="38" t="s">
        <v>182</v>
      </c>
      <c r="D112" s="38" t="s">
        <v>53</v>
      </c>
      <c r="E112" s="51"/>
      <c r="F112" s="38" t="s">
        <v>54</v>
      </c>
      <c r="G112" s="38"/>
      <c r="H112" s="38" t="s">
        <v>282</v>
      </c>
      <c r="I112" s="38" t="s">
        <v>73</v>
      </c>
      <c r="J112" s="39">
        <v>0</v>
      </c>
      <c r="K112" s="39">
        <v>0</v>
      </c>
      <c r="L112" s="39">
        <v>0</v>
      </c>
      <c r="M112" s="40">
        <v>5</v>
      </c>
    </row>
    <row r="113" spans="1:13" ht="252">
      <c r="A113" s="31" t="s">
        <v>450</v>
      </c>
      <c r="B113" s="38" t="s">
        <v>57</v>
      </c>
      <c r="C113" s="38" t="s">
        <v>291</v>
      </c>
      <c r="D113" s="38" t="s">
        <v>53</v>
      </c>
      <c r="E113" s="51"/>
      <c r="F113" s="38" t="s">
        <v>54</v>
      </c>
      <c r="G113" s="38"/>
      <c r="H113" s="38" t="s">
        <v>72</v>
      </c>
      <c r="I113" s="38" t="s">
        <v>73</v>
      </c>
      <c r="J113" s="39">
        <v>100</v>
      </c>
      <c r="K113" s="39">
        <v>100</v>
      </c>
      <c r="L113" s="39">
        <v>100</v>
      </c>
      <c r="M113" s="40">
        <v>5</v>
      </c>
    </row>
    <row r="114" spans="1:13" ht="409.5">
      <c r="A114" s="31" t="s">
        <v>450</v>
      </c>
      <c r="B114" s="38" t="s">
        <v>57</v>
      </c>
      <c r="C114" s="38" t="s">
        <v>291</v>
      </c>
      <c r="D114" s="38" t="s">
        <v>53</v>
      </c>
      <c r="E114" s="51"/>
      <c r="F114" s="38" t="s">
        <v>54</v>
      </c>
      <c r="G114" s="38"/>
      <c r="H114" s="38" t="s">
        <v>74</v>
      </c>
      <c r="I114" s="38" t="s">
        <v>73</v>
      </c>
      <c r="J114" s="39">
        <v>100</v>
      </c>
      <c r="K114" s="39">
        <v>100</v>
      </c>
      <c r="L114" s="39">
        <v>100</v>
      </c>
      <c r="M114" s="40">
        <v>5</v>
      </c>
    </row>
    <row r="115" spans="1:13" ht="252">
      <c r="A115" s="31" t="s">
        <v>450</v>
      </c>
      <c r="B115" s="38" t="s">
        <v>57</v>
      </c>
      <c r="C115" s="38" t="s">
        <v>291</v>
      </c>
      <c r="D115" s="38" t="s">
        <v>53</v>
      </c>
      <c r="E115" s="51"/>
      <c r="F115" s="38" t="s">
        <v>54</v>
      </c>
      <c r="G115" s="38"/>
      <c r="H115" s="38" t="s">
        <v>75</v>
      </c>
      <c r="I115" s="38" t="s">
        <v>73</v>
      </c>
      <c r="J115" s="39">
        <v>100</v>
      </c>
      <c r="K115" s="39">
        <v>100</v>
      </c>
      <c r="L115" s="39">
        <v>100</v>
      </c>
      <c r="M115" s="40">
        <v>5</v>
      </c>
    </row>
    <row r="116" spans="1:13" ht="252">
      <c r="A116" s="31" t="s">
        <v>450</v>
      </c>
      <c r="B116" s="38" t="s">
        <v>57</v>
      </c>
      <c r="C116" s="38" t="s">
        <v>291</v>
      </c>
      <c r="D116" s="38" t="s">
        <v>53</v>
      </c>
      <c r="E116" s="51"/>
      <c r="F116" s="38" t="s">
        <v>54</v>
      </c>
      <c r="G116" s="38"/>
      <c r="H116" s="38" t="s">
        <v>76</v>
      </c>
      <c r="I116" s="38" t="s">
        <v>73</v>
      </c>
      <c r="J116" s="39">
        <v>100</v>
      </c>
      <c r="K116" s="39">
        <v>100</v>
      </c>
      <c r="L116" s="39">
        <v>100</v>
      </c>
      <c r="M116" s="40">
        <v>5</v>
      </c>
    </row>
    <row r="117" spans="1:13" ht="252">
      <c r="A117" s="31" t="s">
        <v>450</v>
      </c>
      <c r="B117" s="38" t="s">
        <v>57</v>
      </c>
      <c r="C117" s="38" t="s">
        <v>291</v>
      </c>
      <c r="D117" s="38" t="s">
        <v>53</v>
      </c>
      <c r="E117" s="51"/>
      <c r="F117" s="41" t="s">
        <v>54</v>
      </c>
      <c r="G117" s="41"/>
      <c r="H117" s="41" t="s">
        <v>77</v>
      </c>
      <c r="I117" s="41" t="s">
        <v>73</v>
      </c>
      <c r="J117" s="42">
        <v>100</v>
      </c>
      <c r="K117" s="42">
        <v>100</v>
      </c>
      <c r="L117" s="42">
        <v>100</v>
      </c>
      <c r="M117" s="43">
        <v>5</v>
      </c>
    </row>
    <row r="118" spans="1:13" ht="252">
      <c r="A118" s="31" t="s">
        <v>450</v>
      </c>
      <c r="B118" s="38" t="s">
        <v>57</v>
      </c>
      <c r="C118" s="38" t="s">
        <v>291</v>
      </c>
      <c r="D118" s="38" t="s">
        <v>53</v>
      </c>
      <c r="E118" s="51"/>
      <c r="F118" s="38" t="s">
        <v>54</v>
      </c>
      <c r="G118" s="38"/>
      <c r="H118" s="38" t="s">
        <v>282</v>
      </c>
      <c r="I118" s="38" t="s">
        <v>73</v>
      </c>
      <c r="J118" s="39">
        <v>0</v>
      </c>
      <c r="K118" s="39">
        <v>0</v>
      </c>
      <c r="L118" s="39">
        <v>0</v>
      </c>
      <c r="M118" s="40">
        <v>5</v>
      </c>
    </row>
    <row r="119" spans="1:13" ht="252">
      <c r="A119" s="31" t="s">
        <v>451</v>
      </c>
      <c r="B119" s="38" t="s">
        <v>57</v>
      </c>
      <c r="C119" s="38" t="s">
        <v>292</v>
      </c>
      <c r="D119" s="38" t="s">
        <v>53</v>
      </c>
      <c r="E119" s="51"/>
      <c r="F119" s="38" t="s">
        <v>54</v>
      </c>
      <c r="G119" s="38"/>
      <c r="H119" s="38" t="s">
        <v>72</v>
      </c>
      <c r="I119" s="38" t="s">
        <v>73</v>
      </c>
      <c r="J119" s="39">
        <v>100</v>
      </c>
      <c r="K119" s="39">
        <v>100</v>
      </c>
      <c r="L119" s="39">
        <v>100</v>
      </c>
      <c r="M119" s="40">
        <v>5</v>
      </c>
    </row>
    <row r="120" spans="1:13" ht="409.5">
      <c r="A120" s="31" t="s">
        <v>451</v>
      </c>
      <c r="B120" s="38" t="s">
        <v>57</v>
      </c>
      <c r="C120" s="38" t="s">
        <v>292</v>
      </c>
      <c r="D120" s="38" t="s">
        <v>53</v>
      </c>
      <c r="E120" s="51"/>
      <c r="F120" s="38" t="s">
        <v>54</v>
      </c>
      <c r="G120" s="38"/>
      <c r="H120" s="38" t="s">
        <v>74</v>
      </c>
      <c r="I120" s="38" t="s">
        <v>73</v>
      </c>
      <c r="J120" s="39">
        <v>100</v>
      </c>
      <c r="K120" s="39">
        <v>100</v>
      </c>
      <c r="L120" s="39">
        <v>100</v>
      </c>
      <c r="M120" s="40">
        <v>5</v>
      </c>
    </row>
    <row r="121" spans="1:13" ht="252">
      <c r="A121" s="31" t="s">
        <v>451</v>
      </c>
      <c r="B121" s="38" t="s">
        <v>57</v>
      </c>
      <c r="C121" s="38" t="s">
        <v>292</v>
      </c>
      <c r="D121" s="38" t="s">
        <v>53</v>
      </c>
      <c r="E121" s="51"/>
      <c r="F121" s="38" t="s">
        <v>54</v>
      </c>
      <c r="G121" s="38"/>
      <c r="H121" s="38" t="s">
        <v>75</v>
      </c>
      <c r="I121" s="38" t="s">
        <v>73</v>
      </c>
      <c r="J121" s="39">
        <v>100</v>
      </c>
      <c r="K121" s="39">
        <v>100</v>
      </c>
      <c r="L121" s="39">
        <v>100</v>
      </c>
      <c r="M121" s="40">
        <v>5</v>
      </c>
    </row>
    <row r="122" spans="1:13" ht="252">
      <c r="A122" s="31" t="s">
        <v>451</v>
      </c>
      <c r="B122" s="38" t="s">
        <v>57</v>
      </c>
      <c r="C122" s="38" t="s">
        <v>292</v>
      </c>
      <c r="D122" s="38" t="s">
        <v>53</v>
      </c>
      <c r="E122" s="51"/>
      <c r="F122" s="38" t="s">
        <v>54</v>
      </c>
      <c r="G122" s="38"/>
      <c r="H122" s="38" t="s">
        <v>76</v>
      </c>
      <c r="I122" s="38" t="s">
        <v>73</v>
      </c>
      <c r="J122" s="39">
        <v>100</v>
      </c>
      <c r="K122" s="39">
        <v>100</v>
      </c>
      <c r="L122" s="39">
        <v>100</v>
      </c>
      <c r="M122" s="40">
        <v>5</v>
      </c>
    </row>
    <row r="123" spans="1:13" ht="252">
      <c r="A123" s="31" t="s">
        <v>451</v>
      </c>
      <c r="B123" s="38" t="s">
        <v>57</v>
      </c>
      <c r="C123" s="38" t="s">
        <v>292</v>
      </c>
      <c r="D123" s="38" t="s">
        <v>53</v>
      </c>
      <c r="E123" s="51"/>
      <c r="F123" s="41" t="s">
        <v>54</v>
      </c>
      <c r="G123" s="41"/>
      <c r="H123" s="41" t="s">
        <v>77</v>
      </c>
      <c r="I123" s="41" t="s">
        <v>73</v>
      </c>
      <c r="J123" s="42">
        <v>100</v>
      </c>
      <c r="K123" s="42">
        <v>100</v>
      </c>
      <c r="L123" s="42">
        <v>100</v>
      </c>
      <c r="M123" s="43">
        <v>5</v>
      </c>
    </row>
    <row r="124" spans="1:13" ht="252">
      <c r="A124" s="31" t="s">
        <v>451</v>
      </c>
      <c r="B124" s="38" t="s">
        <v>57</v>
      </c>
      <c r="C124" s="38" t="s">
        <v>292</v>
      </c>
      <c r="D124" s="38" t="s">
        <v>53</v>
      </c>
      <c r="E124" s="51"/>
      <c r="F124" s="38" t="s">
        <v>54</v>
      </c>
      <c r="G124" s="38"/>
      <c r="H124" s="38" t="s">
        <v>282</v>
      </c>
      <c r="I124" s="38" t="s">
        <v>73</v>
      </c>
      <c r="J124" s="39">
        <v>0</v>
      </c>
      <c r="K124" s="39">
        <v>0</v>
      </c>
      <c r="L124" s="39">
        <v>0</v>
      </c>
      <c r="M124" s="40">
        <v>5</v>
      </c>
    </row>
    <row r="125" spans="1:13" ht="409.5">
      <c r="A125" s="31" t="s">
        <v>458</v>
      </c>
      <c r="B125" s="38" t="s">
        <v>275</v>
      </c>
      <c r="C125" s="38" t="s">
        <v>277</v>
      </c>
      <c r="D125" s="38" t="s">
        <v>276</v>
      </c>
      <c r="E125" s="44"/>
      <c r="F125" s="38" t="s">
        <v>54</v>
      </c>
      <c r="G125" s="44"/>
      <c r="H125" s="38" t="s">
        <v>72</v>
      </c>
      <c r="I125" s="38" t="s">
        <v>73</v>
      </c>
      <c r="J125" s="39">
        <v>100</v>
      </c>
      <c r="K125" s="39">
        <v>100</v>
      </c>
      <c r="L125" s="39">
        <v>100</v>
      </c>
      <c r="M125" s="40">
        <v>5</v>
      </c>
    </row>
    <row r="126" spans="1:13" ht="409.5">
      <c r="A126" s="31" t="s">
        <v>458</v>
      </c>
      <c r="B126" s="38" t="s">
        <v>275</v>
      </c>
      <c r="C126" s="38" t="s">
        <v>277</v>
      </c>
      <c r="D126" s="38" t="s">
        <v>276</v>
      </c>
      <c r="E126" s="44"/>
      <c r="F126" s="38" t="s">
        <v>54</v>
      </c>
      <c r="G126" s="44"/>
      <c r="H126" s="38" t="s">
        <v>283</v>
      </c>
      <c r="I126" s="44" t="s">
        <v>285</v>
      </c>
      <c r="J126" s="39">
        <v>5</v>
      </c>
      <c r="K126" s="39">
        <v>5</v>
      </c>
      <c r="L126" s="39">
        <v>5</v>
      </c>
      <c r="M126" s="40">
        <v>5</v>
      </c>
    </row>
    <row r="127" spans="1:13" ht="409.5">
      <c r="A127" s="31" t="s">
        <v>458</v>
      </c>
      <c r="B127" s="38" t="s">
        <v>275</v>
      </c>
      <c r="C127" s="38" t="s">
        <v>277</v>
      </c>
      <c r="D127" s="38" t="s">
        <v>276</v>
      </c>
      <c r="E127" s="44"/>
      <c r="F127" s="38" t="s">
        <v>54</v>
      </c>
      <c r="G127" s="44"/>
      <c r="H127" s="38" t="s">
        <v>286</v>
      </c>
      <c r="I127" s="44" t="s">
        <v>287</v>
      </c>
      <c r="J127" s="39">
        <v>0</v>
      </c>
      <c r="K127" s="39">
        <v>0</v>
      </c>
      <c r="L127" s="39">
        <v>0</v>
      </c>
      <c r="M127" s="40">
        <v>5</v>
      </c>
    </row>
    <row r="128" spans="1:13" ht="409.5">
      <c r="A128" s="31" t="s">
        <v>458</v>
      </c>
      <c r="B128" s="38" t="s">
        <v>275</v>
      </c>
      <c r="C128" s="38" t="s">
        <v>277</v>
      </c>
      <c r="D128" s="38" t="s">
        <v>276</v>
      </c>
      <c r="E128" s="44"/>
      <c r="F128" s="38" t="s">
        <v>54</v>
      </c>
      <c r="G128" s="44"/>
      <c r="H128" s="38" t="s">
        <v>284</v>
      </c>
      <c r="I128" s="44" t="s">
        <v>73</v>
      </c>
      <c r="J128" s="39">
        <v>100</v>
      </c>
      <c r="K128" s="39">
        <v>100</v>
      </c>
      <c r="L128" s="39">
        <v>100</v>
      </c>
      <c r="M128" s="40">
        <v>5</v>
      </c>
    </row>
    <row r="129" spans="1:13" ht="409.5">
      <c r="A129" s="31" t="s">
        <v>459</v>
      </c>
      <c r="B129" s="38" t="s">
        <v>275</v>
      </c>
      <c r="C129" s="38" t="s">
        <v>277</v>
      </c>
      <c r="D129" s="38" t="s">
        <v>276</v>
      </c>
      <c r="E129" s="44"/>
      <c r="F129" s="38" t="s">
        <v>54</v>
      </c>
      <c r="G129" s="44"/>
      <c r="H129" s="38" t="s">
        <v>72</v>
      </c>
      <c r="I129" s="38" t="s">
        <v>73</v>
      </c>
      <c r="J129" s="39">
        <v>100</v>
      </c>
      <c r="K129" s="39">
        <v>100</v>
      </c>
      <c r="L129" s="39">
        <v>100</v>
      </c>
      <c r="M129" s="40">
        <v>5</v>
      </c>
    </row>
    <row r="130" spans="1:13" ht="409.5">
      <c r="A130" s="31" t="s">
        <v>459</v>
      </c>
      <c r="B130" s="38" t="s">
        <v>275</v>
      </c>
      <c r="C130" s="38" t="s">
        <v>277</v>
      </c>
      <c r="D130" s="38" t="s">
        <v>276</v>
      </c>
      <c r="E130" s="44"/>
      <c r="F130" s="38" t="s">
        <v>54</v>
      </c>
      <c r="G130" s="44"/>
      <c r="H130" s="38" t="s">
        <v>283</v>
      </c>
      <c r="I130" s="44" t="s">
        <v>285</v>
      </c>
      <c r="J130" s="39">
        <v>5</v>
      </c>
      <c r="K130" s="39">
        <v>5</v>
      </c>
      <c r="L130" s="39">
        <v>5</v>
      </c>
      <c r="M130" s="40">
        <v>5</v>
      </c>
    </row>
    <row r="131" spans="1:13" ht="409.5">
      <c r="A131" s="31" t="s">
        <v>459</v>
      </c>
      <c r="B131" s="38" t="s">
        <v>275</v>
      </c>
      <c r="C131" s="38" t="s">
        <v>277</v>
      </c>
      <c r="D131" s="38" t="s">
        <v>276</v>
      </c>
      <c r="E131" s="44"/>
      <c r="F131" s="38" t="s">
        <v>54</v>
      </c>
      <c r="G131" s="44"/>
      <c r="H131" s="38" t="s">
        <v>286</v>
      </c>
      <c r="I131" s="44" t="s">
        <v>287</v>
      </c>
      <c r="J131" s="39">
        <v>0</v>
      </c>
      <c r="K131" s="39">
        <v>0</v>
      </c>
      <c r="L131" s="39">
        <v>0</v>
      </c>
      <c r="M131" s="40">
        <v>5</v>
      </c>
    </row>
    <row r="132" spans="1:13" ht="409.5">
      <c r="A132" s="31" t="s">
        <v>459</v>
      </c>
      <c r="B132" s="38" t="s">
        <v>275</v>
      </c>
      <c r="C132" s="38" t="s">
        <v>277</v>
      </c>
      <c r="D132" s="38" t="s">
        <v>276</v>
      </c>
      <c r="E132" s="44"/>
      <c r="F132" s="38" t="s">
        <v>54</v>
      </c>
      <c r="G132" s="44"/>
      <c r="H132" s="38" t="s">
        <v>284</v>
      </c>
      <c r="I132" s="44" t="s">
        <v>73</v>
      </c>
      <c r="J132" s="39">
        <v>100</v>
      </c>
      <c r="K132" s="39">
        <v>100</v>
      </c>
      <c r="L132" s="39">
        <v>100</v>
      </c>
      <c r="M132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8"/>
  <sheetViews>
    <sheetView topLeftCell="A241" workbookViewId="0">
      <selection activeCell="D257" sqref="D25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4.5" bestFit="1" customWidth="1"/>
    <col min="9" max="9" width="11.83203125" bestFit="1" customWidth="1"/>
  </cols>
  <sheetData>
    <row r="1" spans="1:8">
      <c r="A1" s="6" t="s">
        <v>0</v>
      </c>
    </row>
    <row r="2" spans="1:8" ht="34.700000000000003" customHeight="1">
      <c r="A2" s="71" t="s">
        <v>78</v>
      </c>
      <c r="B2" s="71"/>
      <c r="C2" s="71"/>
      <c r="D2" s="71"/>
      <c r="E2" s="71"/>
      <c r="F2" s="71"/>
      <c r="G2" s="71"/>
    </row>
    <row r="3" spans="1:8" ht="29.85" customHeight="1">
      <c r="A3" s="72" t="s">
        <v>79</v>
      </c>
      <c r="B3" s="72" t="s">
        <v>80</v>
      </c>
      <c r="C3" s="72" t="s">
        <v>28</v>
      </c>
      <c r="D3" s="72" t="s">
        <v>81</v>
      </c>
      <c r="E3" s="72"/>
      <c r="F3" s="72"/>
      <c r="G3" s="72" t="s">
        <v>82</v>
      </c>
    </row>
    <row r="4" spans="1:8" ht="53.65" customHeight="1">
      <c r="A4" s="72" t="s">
        <v>0</v>
      </c>
      <c r="B4" s="72" t="s">
        <v>0</v>
      </c>
      <c r="C4" s="72" t="s">
        <v>0</v>
      </c>
      <c r="D4" s="14" t="s">
        <v>83</v>
      </c>
      <c r="E4" s="14" t="s">
        <v>84</v>
      </c>
      <c r="F4" s="14" t="s">
        <v>85</v>
      </c>
      <c r="G4" s="72" t="s">
        <v>0</v>
      </c>
    </row>
    <row r="5" spans="1:8" ht="18" customHeight="1">
      <c r="A5" s="48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8" t="s">
        <v>40</v>
      </c>
    </row>
    <row r="6" spans="1:8">
      <c r="A6" s="48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14605222.459999999</v>
      </c>
      <c r="E6" s="9">
        <f t="shared" ref="E6:F6" si="0">+E9+E20+E31+E42+E53+E64+E75+E86+E97+E108+E119+E130+E141+E152+E163+E174+E185+E196+E207+E218+E229+E240</f>
        <v>14605222.459999999</v>
      </c>
      <c r="F6" s="9">
        <f t="shared" si="0"/>
        <v>14605222.459999999</v>
      </c>
      <c r="G6" s="49"/>
    </row>
    <row r="7" spans="1:8" ht="30.9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8" ht="14.45" customHeight="1">
      <c r="A8" s="48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9" t="s">
        <v>0</v>
      </c>
    </row>
    <row r="9" spans="1:8" ht="43.35" customHeight="1">
      <c r="A9" s="48" t="s">
        <v>90</v>
      </c>
      <c r="B9" s="15" t="s">
        <v>91</v>
      </c>
      <c r="C9" s="14" t="s">
        <v>87</v>
      </c>
      <c r="D9" s="9">
        <f>D10*D15-D16*D17</f>
        <v>1189200.7999999998</v>
      </c>
      <c r="E9" s="9">
        <f>D9</f>
        <v>1189200.7999999998</v>
      </c>
      <c r="F9" s="9">
        <f>D9</f>
        <v>1189200.7999999998</v>
      </c>
      <c r="G9" s="49" t="s">
        <v>92</v>
      </c>
      <c r="H9">
        <f>D9+D163</f>
        <v>2081437.0799999998</v>
      </c>
    </row>
    <row r="10" spans="1:8" ht="43.35" customHeight="1">
      <c r="A10" s="48" t="s">
        <v>93</v>
      </c>
      <c r="B10" s="15" t="s">
        <v>94</v>
      </c>
      <c r="C10" s="14" t="s">
        <v>87</v>
      </c>
      <c r="D10" s="9">
        <f>ROUND((D11*(D12/100*D13/100*D14/100)),2)</f>
        <v>17158.39</v>
      </c>
      <c r="E10" s="9">
        <f t="shared" ref="E10" si="1">ROUND((E11*(E12/100*E13/100*E14/100)),2)</f>
        <v>17158.39</v>
      </c>
      <c r="F10" s="9">
        <f t="shared" ref="F10" si="2">ROUND((F11*(F12/100*F13/100*F14/100)),2)</f>
        <v>17158.39</v>
      </c>
      <c r="G10" s="49" t="s">
        <v>95</v>
      </c>
    </row>
    <row r="11" spans="1:8" ht="12.75" customHeight="1">
      <c r="A11" s="48" t="s">
        <v>96</v>
      </c>
      <c r="B11" s="15" t="s">
        <v>97</v>
      </c>
      <c r="C11" s="14" t="s">
        <v>87</v>
      </c>
      <c r="D11" s="9">
        <v>25021.200000000001</v>
      </c>
      <c r="E11" s="9">
        <f>D11</f>
        <v>25021.200000000001</v>
      </c>
      <c r="F11" s="9">
        <f>D11</f>
        <v>25021.200000000001</v>
      </c>
      <c r="G11" s="49" t="s">
        <v>0</v>
      </c>
    </row>
    <row r="12" spans="1:8" ht="12.75" customHeight="1">
      <c r="A12" s="48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9" t="s">
        <v>0</v>
      </c>
    </row>
    <row r="13" spans="1:8" ht="12.75" customHeight="1">
      <c r="A13" s="48" t="s">
        <v>101</v>
      </c>
      <c r="B13" s="15" t="s">
        <v>102</v>
      </c>
      <c r="C13" s="14" t="s">
        <v>100</v>
      </c>
      <c r="D13" s="13">
        <v>63.984941895399999</v>
      </c>
      <c r="E13" s="9">
        <f t="shared" si="3"/>
        <v>63.984941895399999</v>
      </c>
      <c r="F13" s="9">
        <f t="shared" si="4"/>
        <v>63.984941895399999</v>
      </c>
      <c r="G13" s="49" t="s">
        <v>0</v>
      </c>
    </row>
    <row r="14" spans="1:8" ht="12.75" customHeight="1">
      <c r="A14" s="48" t="s">
        <v>103</v>
      </c>
      <c r="B14" s="15" t="s">
        <v>104</v>
      </c>
      <c r="C14" s="14" t="s">
        <v>100</v>
      </c>
      <c r="D14" s="25">
        <v>107.1742913608</v>
      </c>
      <c r="E14" s="9">
        <f t="shared" si="3"/>
        <v>107.1742913608</v>
      </c>
      <c r="F14" s="9">
        <f t="shared" si="4"/>
        <v>107.1742913608</v>
      </c>
      <c r="G14" s="49" t="s">
        <v>0</v>
      </c>
    </row>
    <row r="15" spans="1:8" ht="28.9" customHeight="1">
      <c r="A15" s="48" t="s">
        <v>105</v>
      </c>
      <c r="B15" s="15" t="s">
        <v>106</v>
      </c>
      <c r="C15" s="14" t="s">
        <v>56</v>
      </c>
      <c r="D15" s="9">
        <f>Part1_1!L8</f>
        <v>80</v>
      </c>
      <c r="E15" s="9">
        <f t="shared" si="3"/>
        <v>80</v>
      </c>
      <c r="F15" s="9">
        <f t="shared" si="4"/>
        <v>80</v>
      </c>
      <c r="G15" s="49" t="s">
        <v>0</v>
      </c>
    </row>
    <row r="16" spans="1:8" ht="28.9" customHeight="1">
      <c r="A16" s="48" t="s">
        <v>107</v>
      </c>
      <c r="B16" s="15" t="s">
        <v>108</v>
      </c>
      <c r="C16" s="14" t="s">
        <v>87</v>
      </c>
      <c r="D16" s="9">
        <v>2293.38</v>
      </c>
      <c r="E16" s="9">
        <f>D16</f>
        <v>2293.38</v>
      </c>
      <c r="F16" s="9">
        <f>D16</f>
        <v>2293.38</v>
      </c>
      <c r="G16" s="49" t="s">
        <v>0</v>
      </c>
    </row>
    <row r="17" spans="1:8" ht="28.9" customHeight="1">
      <c r="A17" s="48" t="s">
        <v>109</v>
      </c>
      <c r="B17" s="15" t="s">
        <v>110</v>
      </c>
      <c r="C17" s="14" t="s">
        <v>56</v>
      </c>
      <c r="D17" s="9">
        <f>D15</f>
        <v>80</v>
      </c>
      <c r="E17" s="9">
        <f>D17</f>
        <v>80</v>
      </c>
      <c r="F17" s="9">
        <f>D17</f>
        <v>80</v>
      </c>
      <c r="G17" s="49" t="s">
        <v>0</v>
      </c>
    </row>
    <row r="18" spans="1:8" ht="30.9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8" ht="14.4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9" t="s">
        <v>0</v>
      </c>
    </row>
    <row r="20" spans="1:8" ht="43.35" customHeight="1">
      <c r="A20" s="26" t="s">
        <v>111</v>
      </c>
      <c r="B20" s="15" t="s">
        <v>91</v>
      </c>
      <c r="C20" s="14" t="s">
        <v>87</v>
      </c>
      <c r="D20" s="9">
        <f>D21*D26-D27*D28</f>
        <v>1199810.92</v>
      </c>
      <c r="E20" s="9">
        <f>D20</f>
        <v>1199810.92</v>
      </c>
      <c r="F20" s="9">
        <f>D20</f>
        <v>1199810.92</v>
      </c>
      <c r="G20" s="49" t="s">
        <v>112</v>
      </c>
      <c r="H20">
        <f>D20+D174</f>
        <v>2002133.92</v>
      </c>
    </row>
    <row r="21" spans="1:8" ht="43.3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16046.46</v>
      </c>
      <c r="E21" s="9">
        <f t="shared" ref="E21" si="5">ROUND((E22*(E23/100*E24/100*E25/100)),2)</f>
        <v>16046.46</v>
      </c>
      <c r="F21" s="9">
        <f t="shared" ref="F21" si="6">ROUND((F22*(F23/100*F24/100*F25/100)),2)</f>
        <v>16046.46</v>
      </c>
      <c r="G21" s="49" t="s">
        <v>113</v>
      </c>
    </row>
    <row r="22" spans="1:8" ht="12.75" customHeight="1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9" t="s">
        <v>0</v>
      </c>
    </row>
    <row r="23" spans="1:8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9" t="s">
        <v>0</v>
      </c>
    </row>
    <row r="24" spans="1:8" ht="12.75" customHeight="1">
      <c r="A24" s="26" t="s">
        <v>320</v>
      </c>
      <c r="B24" s="15" t="s">
        <v>102</v>
      </c>
      <c r="C24" s="14" t="s">
        <v>100</v>
      </c>
      <c r="D24" s="13">
        <v>67.411468944800006</v>
      </c>
      <c r="E24" s="9">
        <f t="shared" si="7"/>
        <v>67.411468944800006</v>
      </c>
      <c r="F24" s="9">
        <f t="shared" si="8"/>
        <v>67.411468944800006</v>
      </c>
      <c r="G24" s="49" t="s">
        <v>0</v>
      </c>
    </row>
    <row r="25" spans="1:8" ht="12.75" customHeight="1">
      <c r="A25" s="26" t="s">
        <v>321</v>
      </c>
      <c r="B25" s="15" t="s">
        <v>104</v>
      </c>
      <c r="C25" s="14" t="s">
        <v>100</v>
      </c>
      <c r="D25" s="13">
        <v>103.1479591009</v>
      </c>
      <c r="E25" s="9">
        <f t="shared" si="7"/>
        <v>103.1479591009</v>
      </c>
      <c r="F25" s="9">
        <f t="shared" si="8"/>
        <v>103.1479591009</v>
      </c>
      <c r="G25" s="49" t="s">
        <v>0</v>
      </c>
    </row>
    <row r="26" spans="1:8" ht="28.9" customHeight="1">
      <c r="A26" s="26" t="s">
        <v>322</v>
      </c>
      <c r="B26" s="15" t="s">
        <v>106</v>
      </c>
      <c r="C26" s="14" t="s">
        <v>56</v>
      </c>
      <c r="D26" s="9">
        <f>Part1_1!L9</f>
        <v>77</v>
      </c>
      <c r="E26" s="9">
        <f t="shared" si="7"/>
        <v>77</v>
      </c>
      <c r="F26" s="9">
        <f t="shared" si="8"/>
        <v>77</v>
      </c>
      <c r="G26" s="49" t="s">
        <v>0</v>
      </c>
    </row>
    <row r="27" spans="1:8" ht="28.9" customHeight="1">
      <c r="A27" s="26" t="s">
        <v>323</v>
      </c>
      <c r="B27" s="15" t="s">
        <v>108</v>
      </c>
      <c r="C27" s="14" t="s">
        <v>87</v>
      </c>
      <c r="D27" s="9">
        <v>464.5</v>
      </c>
      <c r="E27" s="9">
        <f>D27</f>
        <v>464.5</v>
      </c>
      <c r="F27" s="9">
        <f>D27</f>
        <v>464.5</v>
      </c>
      <c r="G27" s="49" t="s">
        <v>0</v>
      </c>
    </row>
    <row r="28" spans="1:8" ht="28.9" customHeight="1">
      <c r="A28" s="26" t="s">
        <v>324</v>
      </c>
      <c r="B28" s="15" t="s">
        <v>110</v>
      </c>
      <c r="C28" s="14" t="s">
        <v>56</v>
      </c>
      <c r="D28" s="9">
        <f>D26</f>
        <v>77</v>
      </c>
      <c r="E28" s="9">
        <f t="shared" ref="E28:F28" si="9">E26</f>
        <v>77</v>
      </c>
      <c r="F28" s="9">
        <f t="shared" si="9"/>
        <v>77</v>
      </c>
      <c r="G28" s="49" t="s">
        <v>0</v>
      </c>
    </row>
    <row r="29" spans="1:8" ht="30.9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8" ht="14.4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9" t="s">
        <v>0</v>
      </c>
    </row>
    <row r="31" spans="1:8" ht="43.35" customHeight="1">
      <c r="A31" s="26" t="s">
        <v>114</v>
      </c>
      <c r="B31" s="15" t="s">
        <v>91</v>
      </c>
      <c r="C31" s="14" t="s">
        <v>87</v>
      </c>
      <c r="D31" s="9">
        <f>D32*D37-D38*D39</f>
        <v>1199810.92</v>
      </c>
      <c r="E31" s="9">
        <f>D31</f>
        <v>1199810.92</v>
      </c>
      <c r="F31" s="9">
        <f>D31</f>
        <v>1199810.92</v>
      </c>
      <c r="G31" s="49" t="s">
        <v>115</v>
      </c>
      <c r="H31">
        <f>D31+D185</f>
        <v>2002133.92</v>
      </c>
    </row>
    <row r="32" spans="1:8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16046.46</v>
      </c>
      <c r="E32" s="9">
        <f t="shared" ref="E32" si="10">ROUND((E33*(E34/100*E35/100*E36/100)),2)</f>
        <v>16046.46</v>
      </c>
      <c r="F32" s="9">
        <f t="shared" ref="F32" si="11">ROUND((F33*(F34/100*F35/100*F36/100)),2)</f>
        <v>16046.46</v>
      </c>
      <c r="G32" s="49" t="s">
        <v>116</v>
      </c>
    </row>
    <row r="33" spans="1:8" ht="12.75" customHeight="1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9" t="s">
        <v>0</v>
      </c>
    </row>
    <row r="34" spans="1:8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9" t="s">
        <v>0</v>
      </c>
    </row>
    <row r="35" spans="1:8" ht="12.75" customHeight="1">
      <c r="A35" s="26" t="s">
        <v>330</v>
      </c>
      <c r="B35" s="15" t="s">
        <v>102</v>
      </c>
      <c r="C35" s="14" t="s">
        <v>100</v>
      </c>
      <c r="D35" s="13">
        <v>68.300113087200003</v>
      </c>
      <c r="E35" s="9">
        <f t="shared" si="12"/>
        <v>68.300113087200003</v>
      </c>
      <c r="F35" s="9">
        <f t="shared" si="13"/>
        <v>68.300113087200003</v>
      </c>
      <c r="G35" s="49" t="s">
        <v>0</v>
      </c>
    </row>
    <row r="36" spans="1:8" ht="12.75" customHeight="1">
      <c r="A36" s="26" t="s">
        <v>331</v>
      </c>
      <c r="B36" s="15" t="s">
        <v>104</v>
      </c>
      <c r="C36" s="14" t="s">
        <v>100</v>
      </c>
      <c r="D36" s="13">
        <v>103.6372940872</v>
      </c>
      <c r="E36" s="9">
        <f t="shared" si="12"/>
        <v>103.6372940872</v>
      </c>
      <c r="F36" s="9">
        <f t="shared" si="13"/>
        <v>103.6372940872</v>
      </c>
      <c r="G36" s="49" t="s">
        <v>0</v>
      </c>
    </row>
    <row r="37" spans="1:8" ht="28.9" customHeight="1">
      <c r="A37" s="26" t="s">
        <v>332</v>
      </c>
      <c r="B37" s="15" t="s">
        <v>106</v>
      </c>
      <c r="C37" s="14" t="s">
        <v>56</v>
      </c>
      <c r="D37" s="9">
        <f>Part1_1!L10</f>
        <v>77</v>
      </c>
      <c r="E37" s="9">
        <f t="shared" si="12"/>
        <v>77</v>
      </c>
      <c r="F37" s="9">
        <f t="shared" si="13"/>
        <v>77</v>
      </c>
      <c r="G37" s="49" t="s">
        <v>0</v>
      </c>
    </row>
    <row r="38" spans="1:8" ht="28.9" customHeight="1">
      <c r="A38" s="26" t="s">
        <v>333</v>
      </c>
      <c r="B38" s="15" t="s">
        <v>108</v>
      </c>
      <c r="C38" s="14" t="s">
        <v>87</v>
      </c>
      <c r="D38" s="9">
        <v>464.5</v>
      </c>
      <c r="E38" s="9">
        <f>D38</f>
        <v>464.5</v>
      </c>
      <c r="F38" s="9">
        <f>D38</f>
        <v>464.5</v>
      </c>
      <c r="G38" s="49" t="s">
        <v>0</v>
      </c>
    </row>
    <row r="39" spans="1:8" ht="28.9" customHeight="1">
      <c r="A39" s="26" t="s">
        <v>334</v>
      </c>
      <c r="B39" s="15" t="s">
        <v>110</v>
      </c>
      <c r="C39" s="14" t="s">
        <v>56</v>
      </c>
      <c r="D39" s="9">
        <f>D37</f>
        <v>77</v>
      </c>
      <c r="E39" s="9">
        <f t="shared" ref="E39:F39" si="14">E37</f>
        <v>77</v>
      </c>
      <c r="F39" s="9">
        <f t="shared" si="14"/>
        <v>77</v>
      </c>
      <c r="G39" s="49" t="s">
        <v>0</v>
      </c>
    </row>
    <row r="40" spans="1:8" ht="30.9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8" ht="14.4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9" t="s">
        <v>0</v>
      </c>
    </row>
    <row r="42" spans="1:8" ht="43.35" customHeight="1">
      <c r="A42" s="26" t="s">
        <v>117</v>
      </c>
      <c r="B42" s="23" t="s">
        <v>91</v>
      </c>
      <c r="C42" s="22" t="s">
        <v>87</v>
      </c>
      <c r="D42" s="9">
        <f>D43*D48-D49*D50</f>
        <v>966154.20000000007</v>
      </c>
      <c r="E42" s="9">
        <f>D42</f>
        <v>966154.20000000007</v>
      </c>
      <c r="F42" s="9">
        <f>D42</f>
        <v>966154.20000000007</v>
      </c>
      <c r="G42" s="49" t="s">
        <v>118</v>
      </c>
      <c r="H42">
        <f>D42+D196</f>
        <v>1639542.2200000002</v>
      </c>
    </row>
    <row r="43" spans="1:8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14638.87</v>
      </c>
      <c r="E43" s="9">
        <f t="shared" ref="E43:F43" si="15">ROUND((E44*(E45/100*E46/100*E47/100)),2)</f>
        <v>14638.87</v>
      </c>
      <c r="F43" s="9">
        <f t="shared" si="15"/>
        <v>14638.87</v>
      </c>
      <c r="G43" s="49" t="s">
        <v>119</v>
      </c>
    </row>
    <row r="44" spans="1:8" ht="12.75" customHeight="1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9" t="s">
        <v>0</v>
      </c>
    </row>
    <row r="45" spans="1:8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9" t="s">
        <v>0</v>
      </c>
    </row>
    <row r="46" spans="1:8" ht="12.75" customHeight="1">
      <c r="A46" s="26" t="s">
        <v>340</v>
      </c>
      <c r="B46" s="23" t="s">
        <v>102</v>
      </c>
      <c r="C46" s="22" t="s">
        <v>100</v>
      </c>
      <c r="D46" s="13">
        <v>67.593436017100004</v>
      </c>
      <c r="E46" s="9">
        <f t="shared" si="16"/>
        <v>67.593436017100004</v>
      </c>
      <c r="F46" s="9">
        <f t="shared" si="17"/>
        <v>67.593436017100004</v>
      </c>
      <c r="G46" s="49" t="s">
        <v>0</v>
      </c>
    </row>
    <row r="47" spans="1:8" ht="12.75" customHeight="1">
      <c r="A47" s="26" t="s">
        <v>341</v>
      </c>
      <c r="B47" s="23" t="s">
        <v>104</v>
      </c>
      <c r="C47" s="22" t="s">
        <v>100</v>
      </c>
      <c r="D47" s="13">
        <v>102.8547305492</v>
      </c>
      <c r="E47" s="9">
        <f t="shared" si="16"/>
        <v>102.8547305492</v>
      </c>
      <c r="F47" s="9">
        <f t="shared" si="17"/>
        <v>102.8547305492</v>
      </c>
      <c r="G47" s="49" t="s">
        <v>0</v>
      </c>
    </row>
    <row r="48" spans="1:8" ht="28.9" customHeight="1">
      <c r="A48" s="26" t="s">
        <v>342</v>
      </c>
      <c r="B48" s="23" t="s">
        <v>106</v>
      </c>
      <c r="C48" s="22" t="s">
        <v>56</v>
      </c>
      <c r="D48" s="9">
        <f>Part1_1!L11</f>
        <v>68</v>
      </c>
      <c r="E48" s="9">
        <f t="shared" si="16"/>
        <v>68</v>
      </c>
      <c r="F48" s="9">
        <f t="shared" si="17"/>
        <v>68</v>
      </c>
      <c r="G48" s="49" t="s">
        <v>0</v>
      </c>
    </row>
    <row r="49" spans="1:8" ht="28.9" customHeight="1">
      <c r="A49" s="26" t="s">
        <v>343</v>
      </c>
      <c r="B49" s="23" t="s">
        <v>108</v>
      </c>
      <c r="C49" s="22" t="s">
        <v>87</v>
      </c>
      <c r="D49" s="9">
        <v>430.72</v>
      </c>
      <c r="E49" s="9">
        <f>D49</f>
        <v>430.72</v>
      </c>
      <c r="F49" s="9">
        <f>D49</f>
        <v>430.72</v>
      </c>
      <c r="G49" s="49" t="s">
        <v>0</v>
      </c>
    </row>
    <row r="50" spans="1:8" ht="28.9" customHeight="1">
      <c r="A50" s="26" t="s">
        <v>344</v>
      </c>
      <c r="B50" s="23" t="s">
        <v>110</v>
      </c>
      <c r="C50" s="22" t="s">
        <v>56</v>
      </c>
      <c r="D50" s="9">
        <f>D48</f>
        <v>68</v>
      </c>
      <c r="E50" s="9">
        <f t="shared" ref="E50:F50" si="18">E48</f>
        <v>68</v>
      </c>
      <c r="F50" s="9">
        <f t="shared" si="18"/>
        <v>68</v>
      </c>
      <c r="G50" s="49" t="s">
        <v>0</v>
      </c>
    </row>
    <row r="51" spans="1:8" ht="30.9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8" ht="14.4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9" t="s">
        <v>0</v>
      </c>
    </row>
    <row r="53" spans="1:8" ht="31.5" customHeight="1">
      <c r="A53" s="26" t="s">
        <v>120</v>
      </c>
      <c r="B53" s="23" t="s">
        <v>91</v>
      </c>
      <c r="C53" s="22" t="s">
        <v>87</v>
      </c>
      <c r="D53" s="9">
        <f>D54*D59-D60*D61</f>
        <v>1199810.92</v>
      </c>
      <c r="E53" s="9">
        <f>D53</f>
        <v>1199810.92</v>
      </c>
      <c r="F53" s="9">
        <f>D53</f>
        <v>1199810.92</v>
      </c>
      <c r="G53" s="49" t="s">
        <v>121</v>
      </c>
      <c r="H53">
        <f>D53+D207</f>
        <v>2002133.92</v>
      </c>
    </row>
    <row r="54" spans="1:8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16046.46</v>
      </c>
      <c r="E54" s="9">
        <f t="shared" ref="E54:F54" si="19">ROUND((E55*(E56/100*E57/100*E58/100)),2)</f>
        <v>16046.46</v>
      </c>
      <c r="F54" s="9">
        <f t="shared" si="19"/>
        <v>16046.46</v>
      </c>
      <c r="G54" s="49" t="s">
        <v>122</v>
      </c>
    </row>
    <row r="55" spans="1:8" ht="12.75" customHeight="1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9" t="s">
        <v>0</v>
      </c>
    </row>
    <row r="56" spans="1:8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9" t="s">
        <v>0</v>
      </c>
    </row>
    <row r="57" spans="1:8" ht="12.75" customHeight="1">
      <c r="A57" s="26" t="s">
        <v>350</v>
      </c>
      <c r="B57" s="23" t="s">
        <v>102</v>
      </c>
      <c r="C57" s="22" t="s">
        <v>100</v>
      </c>
      <c r="D57" s="13">
        <v>68.471036196200004</v>
      </c>
      <c r="E57" s="9">
        <f t="shared" si="20"/>
        <v>68.471036196200004</v>
      </c>
      <c r="F57" s="9">
        <f t="shared" si="21"/>
        <v>68.471036196200004</v>
      </c>
      <c r="G57" s="49" t="s">
        <v>0</v>
      </c>
    </row>
    <row r="58" spans="1:8" ht="12.75" customHeight="1">
      <c r="A58" s="26" t="s">
        <v>351</v>
      </c>
      <c r="B58" s="23" t="s">
        <v>104</v>
      </c>
      <c r="C58" s="22" t="s">
        <v>100</v>
      </c>
      <c r="D58" s="13">
        <v>100.5483976587</v>
      </c>
      <c r="E58" s="9">
        <f t="shared" si="20"/>
        <v>100.5483976587</v>
      </c>
      <c r="F58" s="9">
        <f t="shared" si="21"/>
        <v>100.5483976587</v>
      </c>
      <c r="G58" s="49" t="s">
        <v>0</v>
      </c>
    </row>
    <row r="59" spans="1:8" ht="28.9" customHeight="1">
      <c r="A59" s="26" t="s">
        <v>352</v>
      </c>
      <c r="B59" s="23" t="s">
        <v>106</v>
      </c>
      <c r="C59" s="22" t="s">
        <v>56</v>
      </c>
      <c r="D59" s="9">
        <f>Part1_1!L12</f>
        <v>77</v>
      </c>
      <c r="E59" s="9">
        <f t="shared" si="20"/>
        <v>77</v>
      </c>
      <c r="F59" s="9">
        <f t="shared" si="21"/>
        <v>77</v>
      </c>
      <c r="G59" s="49" t="s">
        <v>0</v>
      </c>
    </row>
    <row r="60" spans="1:8" ht="28.9" customHeight="1">
      <c r="A60" s="26" t="s">
        <v>353</v>
      </c>
      <c r="B60" s="23" t="s">
        <v>108</v>
      </c>
      <c r="C60" s="22" t="s">
        <v>87</v>
      </c>
      <c r="D60" s="9">
        <v>464.5</v>
      </c>
      <c r="E60" s="9">
        <f>D60</f>
        <v>464.5</v>
      </c>
      <c r="F60" s="9">
        <f>D60</f>
        <v>464.5</v>
      </c>
      <c r="G60" s="49" t="s">
        <v>0</v>
      </c>
    </row>
    <row r="61" spans="1:8" ht="28.9" customHeight="1">
      <c r="A61" s="26" t="s">
        <v>354</v>
      </c>
      <c r="B61" s="23" t="s">
        <v>110</v>
      </c>
      <c r="C61" s="22" t="s">
        <v>56</v>
      </c>
      <c r="D61" s="9">
        <f>D59</f>
        <v>77</v>
      </c>
      <c r="E61" s="9">
        <f>D61</f>
        <v>77</v>
      </c>
      <c r="F61" s="9">
        <f>E61</f>
        <v>77</v>
      </c>
      <c r="G61" s="49" t="s">
        <v>0</v>
      </c>
    </row>
    <row r="62" spans="1:8" ht="30.9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8" ht="14.4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9" t="s">
        <v>0</v>
      </c>
    </row>
    <row r="64" spans="1:8" ht="38.25">
      <c r="A64" s="26" t="s">
        <v>123</v>
      </c>
      <c r="B64" s="23" t="s">
        <v>91</v>
      </c>
      <c r="C64" s="22" t="s">
        <v>87</v>
      </c>
      <c r="D64" s="9">
        <f>D65*D70-D71*D72</f>
        <v>76571.400000000009</v>
      </c>
      <c r="E64" s="9">
        <f>D64</f>
        <v>76571.400000000009</v>
      </c>
      <c r="F64" s="9">
        <f>D64</f>
        <v>76571.400000000009</v>
      </c>
      <c r="G64" s="49" t="s">
        <v>124</v>
      </c>
      <c r="H64">
        <f>D64+D218</f>
        <v>204943.48</v>
      </c>
    </row>
    <row r="65" spans="1:8" ht="38.25">
      <c r="A65" s="26" t="s">
        <v>357</v>
      </c>
      <c r="B65" s="23" t="s">
        <v>94</v>
      </c>
      <c r="C65" s="22" t="s">
        <v>87</v>
      </c>
      <c r="D65" s="9">
        <f>ROUND((D66*(D67/100*D68/100*D69/100)),2)</f>
        <v>16046.51</v>
      </c>
      <c r="E65" s="9">
        <f t="shared" ref="E65:F65" si="22">ROUND((E66*(E67/100*E68/100*E69/100)),2)</f>
        <v>16046.51</v>
      </c>
      <c r="F65" s="9">
        <f t="shared" si="22"/>
        <v>16046.51</v>
      </c>
      <c r="G65" s="49" t="s">
        <v>125</v>
      </c>
    </row>
    <row r="66" spans="1:8" ht="12.75" customHeight="1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9" t="s">
        <v>0</v>
      </c>
    </row>
    <row r="67" spans="1:8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9" t="s">
        <v>0</v>
      </c>
    </row>
    <row r="68" spans="1:8" ht="12.75" customHeight="1">
      <c r="A68" s="26" t="s">
        <v>360</v>
      </c>
      <c r="B68" s="23" t="s">
        <v>102</v>
      </c>
      <c r="C68" s="22" t="s">
        <v>100</v>
      </c>
      <c r="D68" s="13">
        <v>60.488961763900001</v>
      </c>
      <c r="E68" s="9">
        <f t="shared" si="23"/>
        <v>60.488961763900001</v>
      </c>
      <c r="F68" s="9">
        <f t="shared" si="24"/>
        <v>60.488961763900001</v>
      </c>
      <c r="G68" s="49" t="s">
        <v>0</v>
      </c>
    </row>
    <row r="69" spans="1:8" ht="12.75" customHeight="1">
      <c r="A69" s="26" t="s">
        <v>361</v>
      </c>
      <c r="B69" s="23" t="s">
        <v>104</v>
      </c>
      <c r="C69" s="22" t="s">
        <v>100</v>
      </c>
      <c r="D69" s="13">
        <v>105.0967952476</v>
      </c>
      <c r="E69" s="9">
        <f t="shared" si="23"/>
        <v>105.0967952476</v>
      </c>
      <c r="F69" s="9">
        <f t="shared" si="24"/>
        <v>105.0967952476</v>
      </c>
      <c r="G69" s="49" t="s">
        <v>0</v>
      </c>
    </row>
    <row r="70" spans="1:8" ht="28.9" customHeight="1">
      <c r="A70" s="26" t="s">
        <v>362</v>
      </c>
      <c r="B70" s="23" t="s">
        <v>106</v>
      </c>
      <c r="C70" s="22" t="s">
        <v>56</v>
      </c>
      <c r="D70" s="9">
        <f>Part1_1!L13</f>
        <v>5</v>
      </c>
      <c r="E70" s="9">
        <f t="shared" si="23"/>
        <v>5</v>
      </c>
      <c r="F70" s="9">
        <f t="shared" si="24"/>
        <v>5</v>
      </c>
      <c r="G70" s="49" t="s">
        <v>0</v>
      </c>
    </row>
    <row r="71" spans="1:8" ht="28.9" customHeight="1">
      <c r="A71" s="26" t="s">
        <v>363</v>
      </c>
      <c r="B71" s="23" t="s">
        <v>108</v>
      </c>
      <c r="C71" s="22" t="s">
        <v>87</v>
      </c>
      <c r="D71" s="9">
        <v>732.23</v>
      </c>
      <c r="E71" s="9">
        <f>D71</f>
        <v>732.23</v>
      </c>
      <c r="F71" s="9">
        <f>D71</f>
        <v>732.23</v>
      </c>
      <c r="G71" s="49" t="s">
        <v>0</v>
      </c>
    </row>
    <row r="72" spans="1:8" ht="28.9" customHeight="1">
      <c r="A72" s="26" t="s">
        <v>364</v>
      </c>
      <c r="B72" s="23" t="s">
        <v>110</v>
      </c>
      <c r="C72" s="22" t="s">
        <v>56</v>
      </c>
      <c r="D72" s="9">
        <f>D70</f>
        <v>5</v>
      </c>
      <c r="E72" s="9">
        <f>D72</f>
        <v>5</v>
      </c>
      <c r="F72" s="9">
        <f>D72</f>
        <v>5</v>
      </c>
      <c r="G72" s="49" t="s">
        <v>0</v>
      </c>
    </row>
    <row r="73" spans="1:8" ht="30.9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8" ht="14.4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9" t="s">
        <v>0</v>
      </c>
    </row>
    <row r="75" spans="1:8" ht="43.35" customHeight="1">
      <c r="A75" s="26" t="s">
        <v>126</v>
      </c>
      <c r="B75" s="15" t="s">
        <v>91</v>
      </c>
      <c r="C75" s="14" t="s">
        <v>87</v>
      </c>
      <c r="D75" s="9">
        <f>D76*D81-D82*D83</f>
        <v>2073415.4999999998</v>
      </c>
      <c r="E75" s="9">
        <f>D75</f>
        <v>2073415.4999999998</v>
      </c>
      <c r="F75" s="9">
        <f>D75</f>
        <v>2073415.4999999998</v>
      </c>
      <c r="G75" s="49" t="s">
        <v>127</v>
      </c>
      <c r="H75">
        <f>D75+D86+D97+D108+D119+D130+D141+D152</f>
        <v>3400401.4199999995</v>
      </c>
    </row>
    <row r="76" spans="1:8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618.92999999999995</v>
      </c>
      <c r="E76" s="9">
        <f t="shared" ref="E76:F76" si="25">ROUND((E77*(E78/100*E79/100*E80/100)),2)</f>
        <v>618.92999999999995</v>
      </c>
      <c r="F76" s="9">
        <f t="shared" si="25"/>
        <v>618.92999999999995</v>
      </c>
      <c r="G76" s="49" t="s">
        <v>128</v>
      </c>
    </row>
    <row r="77" spans="1:8" ht="12.75" customHeight="1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9" t="s">
        <v>0</v>
      </c>
    </row>
    <row r="78" spans="1:8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9" t="s">
        <v>0</v>
      </c>
    </row>
    <row r="79" spans="1:8" ht="12.75" customHeight="1">
      <c r="A79" s="26" t="s">
        <v>370</v>
      </c>
      <c r="B79" s="15" t="s">
        <v>102</v>
      </c>
      <c r="C79" s="14" t="s">
        <v>100</v>
      </c>
      <c r="D79" s="13">
        <v>60.396614455700004</v>
      </c>
      <c r="E79" s="9">
        <f t="shared" si="26"/>
        <v>60.396614455700004</v>
      </c>
      <c r="F79" s="9">
        <f t="shared" si="27"/>
        <v>60.396614455700004</v>
      </c>
      <c r="G79" s="49" t="s">
        <v>0</v>
      </c>
    </row>
    <row r="80" spans="1:8" ht="12.75" customHeight="1">
      <c r="A80" s="26" t="s">
        <v>371</v>
      </c>
      <c r="B80" s="15" t="s">
        <v>104</v>
      </c>
      <c r="C80" s="14" t="s">
        <v>100</v>
      </c>
      <c r="D80" s="13">
        <v>97.159108770800003</v>
      </c>
      <c r="E80" s="9">
        <f t="shared" si="26"/>
        <v>97.159108770800003</v>
      </c>
      <c r="F80" s="9">
        <f t="shared" si="27"/>
        <v>97.159108770800003</v>
      </c>
      <c r="G80" s="49" t="s">
        <v>0</v>
      </c>
    </row>
    <row r="81" spans="1:7" ht="28.9" customHeight="1">
      <c r="A81" s="26" t="s">
        <v>372</v>
      </c>
      <c r="B81" s="15" t="s">
        <v>106</v>
      </c>
      <c r="C81" s="14" t="s">
        <v>56</v>
      </c>
      <c r="D81" s="9">
        <f>Part1_1!K14</f>
        <v>3350</v>
      </c>
      <c r="E81" s="9">
        <f t="shared" si="26"/>
        <v>3350</v>
      </c>
      <c r="F81" s="9">
        <f t="shared" si="27"/>
        <v>3350</v>
      </c>
      <c r="G81" s="49" t="s">
        <v>0</v>
      </c>
    </row>
    <row r="82" spans="1:7" ht="28.9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9" t="s">
        <v>0</v>
      </c>
    </row>
    <row r="83" spans="1:7" ht="28.9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9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>
      <c r="A85" s="26" t="s">
        <v>307</v>
      </c>
      <c r="B85" s="34" t="s">
        <v>61</v>
      </c>
      <c r="C85" s="34" t="s">
        <v>0</v>
      </c>
      <c r="D85" s="34" t="s">
        <v>0</v>
      </c>
      <c r="E85" s="34" t="s">
        <v>0</v>
      </c>
      <c r="F85" s="34" t="s">
        <v>0</v>
      </c>
      <c r="G85" s="49" t="s">
        <v>0</v>
      </c>
    </row>
    <row r="86" spans="1:7" ht="43.35" customHeight="1">
      <c r="A86" s="26" t="s">
        <v>129</v>
      </c>
      <c r="B86" s="34" t="s">
        <v>91</v>
      </c>
      <c r="C86" s="33" t="s">
        <v>87</v>
      </c>
      <c r="D86" s="9">
        <f>D87*D92</f>
        <v>34660.079999999994</v>
      </c>
      <c r="E86" s="9">
        <f>D86</f>
        <v>34660.079999999994</v>
      </c>
      <c r="F86" s="9">
        <f>D86</f>
        <v>34660.079999999994</v>
      </c>
      <c r="G86" s="49" t="s">
        <v>130</v>
      </c>
    </row>
    <row r="87" spans="1:7" ht="38.25">
      <c r="A87" s="26" t="s">
        <v>309</v>
      </c>
      <c r="B87" s="34" t="s">
        <v>94</v>
      </c>
      <c r="C87" s="33" t="s">
        <v>87</v>
      </c>
      <c r="D87" s="9">
        <f>ROUND((D88*(D89/100*D90/100*D91/100)),2)</f>
        <v>618.92999999999995</v>
      </c>
      <c r="E87" s="9">
        <f t="shared" ref="E87:F87" si="28">ROUND((E88*(E89/100*E90/100*E91/100)),2)</f>
        <v>618.92999999999995</v>
      </c>
      <c r="F87" s="9">
        <f t="shared" si="28"/>
        <v>618.92999999999995</v>
      </c>
      <c r="G87" s="49" t="s">
        <v>131</v>
      </c>
    </row>
    <row r="88" spans="1:7" ht="12.75" customHeight="1">
      <c r="A88" s="26" t="s">
        <v>311</v>
      </c>
      <c r="B88" s="34" t="s">
        <v>97</v>
      </c>
      <c r="C88" s="33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9" t="s">
        <v>0</v>
      </c>
    </row>
    <row r="89" spans="1:7" ht="12.75" customHeight="1">
      <c r="A89" s="26" t="s">
        <v>312</v>
      </c>
      <c r="B89" s="34" t="s">
        <v>99</v>
      </c>
      <c r="C89" s="33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9" t="s">
        <v>0</v>
      </c>
    </row>
    <row r="90" spans="1:7" ht="12.75" customHeight="1">
      <c r="A90" s="26" t="s">
        <v>313</v>
      </c>
      <c r="B90" s="34" t="s">
        <v>102</v>
      </c>
      <c r="C90" s="33" t="s">
        <v>100</v>
      </c>
      <c r="D90" s="9">
        <f t="shared" si="29"/>
        <v>60.396614455700004</v>
      </c>
      <c r="E90" s="9">
        <f t="shared" si="30"/>
        <v>60.396614455700004</v>
      </c>
      <c r="F90" s="9">
        <f t="shared" si="31"/>
        <v>60.396614455700004</v>
      </c>
      <c r="G90" s="49" t="s">
        <v>0</v>
      </c>
    </row>
    <row r="91" spans="1:7" ht="12.75" customHeight="1">
      <c r="A91" s="26" t="s">
        <v>314</v>
      </c>
      <c r="B91" s="34" t="s">
        <v>104</v>
      </c>
      <c r="C91" s="33" t="s">
        <v>100</v>
      </c>
      <c r="D91" s="9">
        <f t="shared" si="29"/>
        <v>97.159108770800003</v>
      </c>
      <c r="E91" s="9">
        <f t="shared" si="30"/>
        <v>97.159108770800003</v>
      </c>
      <c r="F91" s="9">
        <f t="shared" si="31"/>
        <v>97.159108770800003</v>
      </c>
      <c r="G91" s="49" t="s">
        <v>0</v>
      </c>
    </row>
    <row r="92" spans="1:7" ht="28.9" customHeight="1">
      <c r="A92" s="26" t="s">
        <v>315</v>
      </c>
      <c r="B92" s="34" t="s">
        <v>106</v>
      </c>
      <c r="C92" s="33" t="s">
        <v>56</v>
      </c>
      <c r="D92" s="9">
        <f>Part1_1!K15</f>
        <v>56</v>
      </c>
      <c r="E92" s="9">
        <f t="shared" si="30"/>
        <v>56</v>
      </c>
      <c r="F92" s="9">
        <f t="shared" si="31"/>
        <v>56</v>
      </c>
      <c r="G92" s="49" t="s">
        <v>0</v>
      </c>
    </row>
    <row r="93" spans="1:7" ht="28.9" customHeight="1">
      <c r="A93" s="26" t="s">
        <v>316</v>
      </c>
      <c r="B93" s="34" t="s">
        <v>108</v>
      </c>
      <c r="C93" s="33" t="s">
        <v>87</v>
      </c>
      <c r="D93" s="9" t="s">
        <v>0</v>
      </c>
      <c r="E93" s="9" t="s">
        <v>0</v>
      </c>
      <c r="F93" s="9" t="s">
        <v>0</v>
      </c>
      <c r="G93" s="49" t="s">
        <v>0</v>
      </c>
    </row>
    <row r="94" spans="1:7" ht="28.9" customHeight="1">
      <c r="A94" s="26" t="s">
        <v>317</v>
      </c>
      <c r="B94" s="34" t="s">
        <v>110</v>
      </c>
      <c r="C94" s="33" t="s">
        <v>56</v>
      </c>
      <c r="D94" s="9" t="s">
        <v>0</v>
      </c>
      <c r="E94" s="9" t="s">
        <v>0</v>
      </c>
      <c r="F94" s="9" t="s">
        <v>0</v>
      </c>
      <c r="G94" s="49" t="s">
        <v>0</v>
      </c>
    </row>
    <row r="95" spans="1:7" ht="30.9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9" t="s">
        <v>0</v>
      </c>
    </row>
    <row r="97" spans="1:7" ht="43.35" customHeight="1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9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618.92999999999995</v>
      </c>
      <c r="E98" s="9">
        <f t="shared" ref="E98" si="32">ROUND((E99*(E100/100*E101/100*E102/100)),2)</f>
        <v>618.92999999999995</v>
      </c>
      <c r="F98" s="9">
        <f t="shared" ref="F98" si="33">ROUND((F99*(F100/100*F101/100*F102/100)),2)</f>
        <v>618.92999999999995</v>
      </c>
      <c r="G98" s="49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9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9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 t="shared" si="34"/>
        <v>60.396614455700004</v>
      </c>
      <c r="E101" s="9">
        <f t="shared" si="35"/>
        <v>60.396614455700004</v>
      </c>
      <c r="F101" s="9">
        <f t="shared" si="36"/>
        <v>60.396614455700004</v>
      </c>
      <c r="G101" s="49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 t="shared" si="34"/>
        <v>97.159108770800003</v>
      </c>
      <c r="E102" s="9">
        <f t="shared" si="35"/>
        <v>97.159108770800003</v>
      </c>
      <c r="F102" s="9">
        <f t="shared" si="36"/>
        <v>97.159108770800003</v>
      </c>
      <c r="G102" s="49" t="s">
        <v>0</v>
      </c>
    </row>
    <row r="103" spans="1:7" ht="28.9" customHeight="1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9" t="s">
        <v>0</v>
      </c>
    </row>
    <row r="104" spans="1:7" ht="28.9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9" t="s">
        <v>0</v>
      </c>
    </row>
    <row r="105" spans="1:7" ht="28.9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9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9" t="s">
        <v>0</v>
      </c>
    </row>
    <row r="108" spans="1:7" ht="43.35" customHeight="1">
      <c r="A108" s="26" t="s">
        <v>135</v>
      </c>
      <c r="B108" s="15" t="s">
        <v>91</v>
      </c>
      <c r="C108" s="14" t="s">
        <v>87</v>
      </c>
      <c r="D108" s="9">
        <f>D109*D114</f>
        <v>389925.89999999997</v>
      </c>
      <c r="E108" s="9">
        <f>D108</f>
        <v>389925.89999999997</v>
      </c>
      <c r="F108" s="9">
        <f>D108</f>
        <v>389925.89999999997</v>
      </c>
      <c r="G108" s="49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618.92999999999995</v>
      </c>
      <c r="E109" s="9">
        <f t="shared" ref="E109" si="37">ROUND((E110*(E111/100*E112/100*E113/100)),2)</f>
        <v>618.92999999999995</v>
      </c>
      <c r="F109" s="9">
        <f t="shared" ref="F109" si="38">ROUND((F110*(F111/100*F112/100*F113/100)),2)</f>
        <v>618.92999999999995</v>
      </c>
      <c r="G109" s="49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9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9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 t="shared" si="39"/>
        <v>60.396614455700004</v>
      </c>
      <c r="E112" s="9">
        <f t="shared" si="40"/>
        <v>60.396614455700004</v>
      </c>
      <c r="F112" s="9">
        <f t="shared" si="41"/>
        <v>60.396614455700004</v>
      </c>
      <c r="G112" s="49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 t="shared" si="39"/>
        <v>97.159108770800003</v>
      </c>
      <c r="E113" s="9">
        <f t="shared" si="40"/>
        <v>97.159108770800003</v>
      </c>
      <c r="F113" s="9">
        <f t="shared" si="41"/>
        <v>97.159108770800003</v>
      </c>
      <c r="G113" s="49" t="s">
        <v>0</v>
      </c>
    </row>
    <row r="114" spans="1:7" ht="28.9" customHeight="1">
      <c r="A114" s="26" t="s">
        <v>393</v>
      </c>
      <c r="B114" s="15" t="s">
        <v>106</v>
      </c>
      <c r="C114" s="14" t="s">
        <v>56</v>
      </c>
      <c r="D114" s="9">
        <f>Part1_1!K17</f>
        <v>630</v>
      </c>
      <c r="E114" s="9">
        <f t="shared" si="40"/>
        <v>630</v>
      </c>
      <c r="F114" s="9">
        <f t="shared" si="41"/>
        <v>630</v>
      </c>
      <c r="G114" s="49" t="s">
        <v>0</v>
      </c>
    </row>
    <row r="115" spans="1:7" ht="28.9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9" t="s">
        <v>0</v>
      </c>
    </row>
    <row r="116" spans="1:7" ht="28.9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9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9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9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618.92999999999995</v>
      </c>
      <c r="E120" s="9">
        <f t="shared" ref="E120:F120" si="42">ROUND((E121*(E122/100*E123/100*E124/100)),2)</f>
        <v>618.92999999999995</v>
      </c>
      <c r="F120" s="9">
        <f t="shared" si="42"/>
        <v>618.92999999999995</v>
      </c>
      <c r="G120" s="49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9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9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 t="shared" si="43"/>
        <v>60.396614455700004</v>
      </c>
      <c r="E123" s="9">
        <f t="shared" si="44"/>
        <v>60.396614455700004</v>
      </c>
      <c r="F123" s="9">
        <f t="shared" si="45"/>
        <v>60.396614455700004</v>
      </c>
      <c r="G123" s="49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 t="shared" si="43"/>
        <v>97.159108770800003</v>
      </c>
      <c r="E124" s="9">
        <f t="shared" si="44"/>
        <v>97.159108770800003</v>
      </c>
      <c r="F124" s="9">
        <f t="shared" si="45"/>
        <v>97.159108770800003</v>
      </c>
      <c r="G124" s="49" t="s">
        <v>0</v>
      </c>
    </row>
    <row r="125" spans="1:7" ht="28.9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9" t="s">
        <v>0</v>
      </c>
    </row>
    <row r="126" spans="1:7" ht="28.9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9" t="s">
        <v>0</v>
      </c>
    </row>
    <row r="127" spans="1:7" ht="28.9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9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9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680823</v>
      </c>
      <c r="E130" s="9">
        <f t="shared" ref="E130:F130" si="46">E131*E136</f>
        <v>680823</v>
      </c>
      <c r="F130" s="9">
        <f t="shared" si="46"/>
        <v>680823</v>
      </c>
      <c r="G130" s="49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618.92999999999995</v>
      </c>
      <c r="E131" s="9">
        <f t="shared" ref="E131:F131" si="47">ROUND((E132*(E133/100*E134/100*E135/100)),2)</f>
        <v>618.92999999999995</v>
      </c>
      <c r="F131" s="9">
        <f t="shared" si="47"/>
        <v>618.92999999999995</v>
      </c>
      <c r="G131" s="49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9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9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 t="shared" si="48"/>
        <v>60.396614455700004</v>
      </c>
      <c r="E134" s="9">
        <f t="shared" si="49"/>
        <v>60.396614455700004</v>
      </c>
      <c r="F134" s="9">
        <f t="shared" si="50"/>
        <v>60.396614455700004</v>
      </c>
      <c r="G134" s="49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 t="shared" si="48"/>
        <v>97.159108770800003</v>
      </c>
      <c r="E135" s="9">
        <f t="shared" si="49"/>
        <v>97.159108770800003</v>
      </c>
      <c r="F135" s="9">
        <f t="shared" si="50"/>
        <v>97.159108770800003</v>
      </c>
      <c r="G135" s="49" t="s">
        <v>0</v>
      </c>
    </row>
    <row r="136" spans="1:7" ht="28.9" customHeight="1">
      <c r="A136" s="26" t="s">
        <v>413</v>
      </c>
      <c r="B136" s="15" t="s">
        <v>106</v>
      </c>
      <c r="C136" s="14" t="s">
        <v>56</v>
      </c>
      <c r="D136" s="9">
        <f>Part1_1!K19</f>
        <v>1100</v>
      </c>
      <c r="E136" s="9">
        <f>D136</f>
        <v>1100</v>
      </c>
      <c r="F136" s="9">
        <f>E136</f>
        <v>1100</v>
      </c>
      <c r="G136" s="49" t="s">
        <v>0</v>
      </c>
    </row>
    <row r="137" spans="1:7" ht="28.9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9" t="s">
        <v>0</v>
      </c>
    </row>
    <row r="138" spans="1:7" ht="28.9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9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9" t="s">
        <v>0</v>
      </c>
    </row>
    <row r="141" spans="1:7" ht="43.35" customHeight="1">
      <c r="A141" s="21" t="s">
        <v>142</v>
      </c>
      <c r="B141" s="15" t="s">
        <v>91</v>
      </c>
      <c r="C141" s="14" t="s">
        <v>87</v>
      </c>
      <c r="D141" s="9">
        <f>D142*D147</f>
        <v>185678.99999999997</v>
      </c>
      <c r="E141" s="9">
        <f>D141</f>
        <v>185678.99999999997</v>
      </c>
      <c r="F141" s="9">
        <f>D141</f>
        <v>185678.99999999997</v>
      </c>
      <c r="G141" s="49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618.92999999999995</v>
      </c>
      <c r="E142" s="9">
        <f t="shared" ref="E142:F142" si="51">ROUND((E143*(E144/100*E145/100*E146/100)),2)</f>
        <v>618.92999999999995</v>
      </c>
      <c r="F142" s="9">
        <f t="shared" si="51"/>
        <v>618.92999999999995</v>
      </c>
      <c r="G142" s="49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9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9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 t="shared" si="52"/>
        <v>60.396614455700004</v>
      </c>
      <c r="E145" s="9">
        <f t="shared" si="53"/>
        <v>60.396614455700004</v>
      </c>
      <c r="F145" s="9">
        <f t="shared" si="54"/>
        <v>60.396614455700004</v>
      </c>
      <c r="G145" s="49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 t="shared" si="52"/>
        <v>97.159108770800003</v>
      </c>
      <c r="E146" s="9">
        <f t="shared" si="53"/>
        <v>97.159108770800003</v>
      </c>
      <c r="F146" s="9">
        <f t="shared" si="54"/>
        <v>97.159108770800003</v>
      </c>
      <c r="G146" s="49" t="s">
        <v>0</v>
      </c>
    </row>
    <row r="147" spans="1:7" ht="28.9" customHeight="1">
      <c r="A147" s="21" t="s">
        <v>422</v>
      </c>
      <c r="B147" s="15" t="s">
        <v>106</v>
      </c>
      <c r="C147" s="14" t="s">
        <v>56</v>
      </c>
      <c r="D147" s="9">
        <f>Part1_1!K20</f>
        <v>300</v>
      </c>
      <c r="E147" s="9">
        <f t="shared" si="53"/>
        <v>300</v>
      </c>
      <c r="F147" s="9">
        <f t="shared" si="54"/>
        <v>300</v>
      </c>
      <c r="G147" s="49" t="s">
        <v>0</v>
      </c>
    </row>
    <row r="148" spans="1:7" ht="28.9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9" t="s">
        <v>0</v>
      </c>
    </row>
    <row r="149" spans="1:7" ht="28.9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9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>
      <c r="A151" s="20" t="s">
        <v>426</v>
      </c>
      <c r="B151" s="34" t="s">
        <v>61</v>
      </c>
      <c r="C151" s="34" t="s">
        <v>0</v>
      </c>
      <c r="D151" s="34" t="s">
        <v>0</v>
      </c>
      <c r="E151" s="34" t="s">
        <v>0</v>
      </c>
      <c r="F151" s="34" t="s">
        <v>0</v>
      </c>
      <c r="G151" s="49" t="s">
        <v>0</v>
      </c>
    </row>
    <row r="152" spans="1:7" ht="43.35" customHeight="1">
      <c r="A152" s="21" t="s">
        <v>146</v>
      </c>
      <c r="B152" s="34" t="s">
        <v>91</v>
      </c>
      <c r="C152" s="33" t="s">
        <v>87</v>
      </c>
      <c r="D152" s="9">
        <f>D153*D158</f>
        <v>35897.939999999995</v>
      </c>
      <c r="E152" s="9">
        <f>D152</f>
        <v>35897.939999999995</v>
      </c>
      <c r="F152" s="9">
        <f>D152</f>
        <v>35897.939999999995</v>
      </c>
      <c r="G152" s="49" t="s">
        <v>147</v>
      </c>
    </row>
    <row r="153" spans="1:7" ht="36.75" customHeight="1">
      <c r="A153" s="21" t="s">
        <v>427</v>
      </c>
      <c r="B153" s="34" t="s">
        <v>94</v>
      </c>
      <c r="C153" s="33" t="s">
        <v>87</v>
      </c>
      <c r="D153" s="9">
        <f>ROUND((D154*(D155/100*D156/100*D157/100)),2)</f>
        <v>618.92999999999995</v>
      </c>
      <c r="E153" s="9">
        <f t="shared" ref="E153:F153" si="55">ROUND((E154*(E155/100*E156/100*E157/100)),2)</f>
        <v>618.92999999999995</v>
      </c>
      <c r="F153" s="9">
        <f t="shared" si="55"/>
        <v>618.92999999999995</v>
      </c>
      <c r="G153" s="49" t="s">
        <v>148</v>
      </c>
    </row>
    <row r="154" spans="1:7" ht="12.75" customHeight="1">
      <c r="A154" s="21" t="s">
        <v>428</v>
      </c>
      <c r="B154" s="34" t="s">
        <v>97</v>
      </c>
      <c r="C154" s="33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9" t="s">
        <v>0</v>
      </c>
    </row>
    <row r="155" spans="1:7" ht="12.75" customHeight="1">
      <c r="A155" s="21" t="s">
        <v>429</v>
      </c>
      <c r="B155" s="34" t="s">
        <v>99</v>
      </c>
      <c r="C155" s="33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9" t="s">
        <v>0</v>
      </c>
    </row>
    <row r="156" spans="1:7" ht="12.75" customHeight="1">
      <c r="A156" s="21" t="s">
        <v>430</v>
      </c>
      <c r="B156" s="34" t="s">
        <v>102</v>
      </c>
      <c r="C156" s="33" t="s">
        <v>100</v>
      </c>
      <c r="D156" s="9">
        <f>D79</f>
        <v>60.396614455700004</v>
      </c>
      <c r="E156" s="9">
        <f t="shared" si="56"/>
        <v>60.396614455700004</v>
      </c>
      <c r="F156" s="9">
        <f t="shared" si="57"/>
        <v>60.396614455700004</v>
      </c>
      <c r="G156" s="49" t="s">
        <v>0</v>
      </c>
    </row>
    <row r="157" spans="1:7" ht="12.75" customHeight="1">
      <c r="A157" s="21" t="s">
        <v>149</v>
      </c>
      <c r="B157" s="34" t="s">
        <v>104</v>
      </c>
      <c r="C157" s="33" t="s">
        <v>100</v>
      </c>
      <c r="D157" s="9">
        <f>D80</f>
        <v>97.159108770800003</v>
      </c>
      <c r="E157" s="9">
        <f t="shared" si="56"/>
        <v>97.159108770800003</v>
      </c>
      <c r="F157" s="9">
        <f t="shared" si="57"/>
        <v>97.159108770800003</v>
      </c>
      <c r="G157" s="49" t="s">
        <v>0</v>
      </c>
    </row>
    <row r="158" spans="1:7" ht="28.9" customHeight="1">
      <c r="A158" s="21" t="s">
        <v>431</v>
      </c>
      <c r="B158" s="34" t="s">
        <v>106</v>
      </c>
      <c r="C158" s="33" t="s">
        <v>56</v>
      </c>
      <c r="D158" s="9">
        <f>Part1_1!K21</f>
        <v>58</v>
      </c>
      <c r="E158" s="9">
        <f t="shared" si="56"/>
        <v>58</v>
      </c>
      <c r="F158" s="9">
        <f t="shared" si="57"/>
        <v>58</v>
      </c>
      <c r="G158" s="49" t="s">
        <v>0</v>
      </c>
    </row>
    <row r="159" spans="1:7" ht="28.9" customHeight="1">
      <c r="A159" s="21" t="s">
        <v>432</v>
      </c>
      <c r="B159" s="34" t="s">
        <v>108</v>
      </c>
      <c r="C159" s="33" t="s">
        <v>87</v>
      </c>
      <c r="D159" s="9" t="s">
        <v>0</v>
      </c>
      <c r="E159" s="9" t="s">
        <v>0</v>
      </c>
      <c r="F159" s="9" t="s">
        <v>0</v>
      </c>
      <c r="G159" s="49" t="s">
        <v>0</v>
      </c>
    </row>
    <row r="160" spans="1:7" ht="28.9" customHeight="1">
      <c r="A160" s="21" t="s">
        <v>433</v>
      </c>
      <c r="B160" s="34" t="s">
        <v>110</v>
      </c>
      <c r="C160" s="33" t="s">
        <v>56</v>
      </c>
      <c r="D160" s="9" t="s">
        <v>0</v>
      </c>
      <c r="E160" s="9" t="s">
        <v>0</v>
      </c>
      <c r="F160" s="9" t="s">
        <v>0</v>
      </c>
      <c r="G160" s="49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9" t="s">
        <v>0</v>
      </c>
    </row>
    <row r="163" spans="1:7" ht="43.35" customHeight="1">
      <c r="A163" s="21" t="s">
        <v>187</v>
      </c>
      <c r="B163" s="15" t="s">
        <v>91</v>
      </c>
      <c r="C163" s="14" t="s">
        <v>87</v>
      </c>
      <c r="D163" s="9">
        <f>D164*D169</f>
        <v>892236.28</v>
      </c>
      <c r="E163" s="9">
        <f>D163</f>
        <v>892236.28</v>
      </c>
      <c r="F163" s="9">
        <f>D163</f>
        <v>892236.28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17158.39</v>
      </c>
      <c r="E164" s="9">
        <f t="shared" ref="E164:F164" si="58">ROUND((E165*(E166/100*E167/100*E168/100)),2)</f>
        <v>17158.39</v>
      </c>
      <c r="F164" s="9">
        <f t="shared" si="58"/>
        <v>17158.39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25021.200000000001</v>
      </c>
      <c r="E165" s="9">
        <f>D165</f>
        <v>25021.200000000001</v>
      </c>
      <c r="F165" s="9">
        <f>D165</f>
        <v>25021.200000000001</v>
      </c>
      <c r="G165" s="49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9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63.984941895399999</v>
      </c>
      <c r="E167" s="9">
        <f t="shared" si="59"/>
        <v>63.984941895399999</v>
      </c>
      <c r="F167" s="9">
        <f t="shared" si="60"/>
        <v>63.984941895399999</v>
      </c>
      <c r="G167" s="49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107.1742913608</v>
      </c>
      <c r="E168" s="9">
        <f t="shared" si="59"/>
        <v>107.1742913608</v>
      </c>
      <c r="F168" s="9">
        <f t="shared" si="60"/>
        <v>107.1742913608</v>
      </c>
      <c r="G168" s="49" t="s">
        <v>0</v>
      </c>
    </row>
    <row r="169" spans="1:7" ht="28.9" customHeight="1">
      <c r="A169" s="21" t="s">
        <v>193</v>
      </c>
      <c r="B169" s="15" t="s">
        <v>106</v>
      </c>
      <c r="C169" s="14" t="s">
        <v>56</v>
      </c>
      <c r="D169" s="9">
        <f>Part1_1!K22</f>
        <v>52</v>
      </c>
      <c r="E169" s="9">
        <f t="shared" si="59"/>
        <v>52</v>
      </c>
      <c r="F169" s="9">
        <f t="shared" si="60"/>
        <v>52</v>
      </c>
      <c r="G169" s="49" t="s">
        <v>0</v>
      </c>
    </row>
    <row r="170" spans="1:7" ht="28.9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9" t="s">
        <v>0</v>
      </c>
    </row>
    <row r="171" spans="1:7" ht="28.9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9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9" t="s">
        <v>0</v>
      </c>
    </row>
    <row r="174" spans="1:7" ht="43.35" customHeight="1">
      <c r="A174" s="21" t="s">
        <v>200</v>
      </c>
      <c r="B174" s="15" t="s">
        <v>91</v>
      </c>
      <c r="C174" s="14" t="s">
        <v>87</v>
      </c>
      <c r="D174" s="9">
        <f>D175*D180</f>
        <v>802323</v>
      </c>
      <c r="E174" s="9">
        <f>D174</f>
        <v>802323</v>
      </c>
      <c r="F174" s="9">
        <f>D174</f>
        <v>802323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16046.46</v>
      </c>
      <c r="E175" s="9">
        <f t="shared" ref="E175:F175" si="61">ROUND((E176*(E177/100*E178/100*E179/100)),2)</f>
        <v>16046.46</v>
      </c>
      <c r="F175" s="9">
        <f t="shared" si="61"/>
        <v>16046.46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9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9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67.411468944800006</v>
      </c>
      <c r="E178" s="9">
        <f t="shared" si="62"/>
        <v>67.411468944800006</v>
      </c>
      <c r="F178" s="9">
        <f t="shared" si="63"/>
        <v>67.411468944800006</v>
      </c>
      <c r="G178" s="49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103.1479591009</v>
      </c>
      <c r="E179" s="9">
        <f t="shared" si="62"/>
        <v>103.1479591009</v>
      </c>
      <c r="F179" s="9">
        <f t="shared" si="63"/>
        <v>103.1479591009</v>
      </c>
      <c r="G179" s="49" t="s">
        <v>0</v>
      </c>
    </row>
    <row r="180" spans="1:7" ht="28.9" customHeight="1">
      <c r="A180" s="21" t="s">
        <v>206</v>
      </c>
      <c r="B180" s="15" t="s">
        <v>106</v>
      </c>
      <c r="C180" s="14" t="s">
        <v>56</v>
      </c>
      <c r="D180" s="9">
        <f>Part1_1!K23</f>
        <v>50</v>
      </c>
      <c r="E180" s="9">
        <f t="shared" si="62"/>
        <v>50</v>
      </c>
      <c r="F180" s="9">
        <f t="shared" si="63"/>
        <v>50</v>
      </c>
      <c r="G180" s="49" t="s">
        <v>0</v>
      </c>
    </row>
    <row r="181" spans="1:7" ht="28.9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9" t="s">
        <v>0</v>
      </c>
    </row>
    <row r="182" spans="1:7" ht="28.9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9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9" t="s">
        <v>0</v>
      </c>
    </row>
    <row r="185" spans="1:7" ht="43.35" customHeight="1">
      <c r="A185" s="21" t="s">
        <v>213</v>
      </c>
      <c r="B185" s="15" t="s">
        <v>91</v>
      </c>
      <c r="C185" s="14" t="s">
        <v>87</v>
      </c>
      <c r="D185" s="9">
        <f>D186*D191</f>
        <v>802323</v>
      </c>
      <c r="E185" s="9">
        <f>D185</f>
        <v>802323</v>
      </c>
      <c r="F185" s="9">
        <f>D185</f>
        <v>802323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16046.46</v>
      </c>
      <c r="E186" s="9">
        <f t="shared" ref="E186:F186" si="64">ROUND((E187*(E188/100*E189/100*E190/100)),2)</f>
        <v>16046.46</v>
      </c>
      <c r="F186" s="9">
        <f t="shared" si="64"/>
        <v>16046.46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9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9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68.300113087200003</v>
      </c>
      <c r="E189" s="9">
        <f t="shared" si="65"/>
        <v>68.300113087200003</v>
      </c>
      <c r="F189" s="9">
        <f t="shared" si="66"/>
        <v>68.300113087200003</v>
      </c>
      <c r="G189" s="49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103.6372940872</v>
      </c>
      <c r="E190" s="9">
        <f t="shared" si="65"/>
        <v>103.6372940872</v>
      </c>
      <c r="F190" s="9">
        <f t="shared" si="66"/>
        <v>103.6372940872</v>
      </c>
      <c r="G190" s="49" t="s">
        <v>0</v>
      </c>
    </row>
    <row r="191" spans="1:7" ht="28.9" customHeight="1">
      <c r="A191" s="21" t="s">
        <v>219</v>
      </c>
      <c r="B191" s="15" t="s">
        <v>106</v>
      </c>
      <c r="C191" s="14" t="s">
        <v>56</v>
      </c>
      <c r="D191" s="9">
        <f>Part1_1!K24</f>
        <v>50</v>
      </c>
      <c r="E191" s="9">
        <f t="shared" si="65"/>
        <v>50</v>
      </c>
      <c r="F191" s="9">
        <f t="shared" si="66"/>
        <v>50</v>
      </c>
      <c r="G191" s="49" t="s">
        <v>0</v>
      </c>
    </row>
    <row r="192" spans="1:7" ht="28.9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9" t="s">
        <v>0</v>
      </c>
    </row>
    <row r="193" spans="1:7" ht="28.9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9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9" t="s">
        <v>0</v>
      </c>
    </row>
    <row r="196" spans="1:7" ht="43.35" customHeight="1">
      <c r="A196" s="21" t="s">
        <v>226</v>
      </c>
      <c r="B196" s="23" t="s">
        <v>91</v>
      </c>
      <c r="C196" s="22" t="s">
        <v>87</v>
      </c>
      <c r="D196" s="9">
        <f>D197*D202</f>
        <v>673388.02</v>
      </c>
      <c r="E196" s="9">
        <f>D196</f>
        <v>673388.02</v>
      </c>
      <c r="F196" s="9">
        <f>D196</f>
        <v>673388.02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14638.87</v>
      </c>
      <c r="E197" s="9">
        <f t="shared" ref="E197:F197" si="67">ROUND((E198*(E199/100*E200/100*E201/100)),2)</f>
        <v>14638.87</v>
      </c>
      <c r="F197" s="9">
        <f t="shared" si="67"/>
        <v>14638.87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9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9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67.593436017100004</v>
      </c>
      <c r="E200" s="9">
        <f t="shared" si="68"/>
        <v>67.593436017100004</v>
      </c>
      <c r="F200" s="9">
        <f t="shared" si="69"/>
        <v>67.593436017100004</v>
      </c>
      <c r="G200" s="49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102.8547305492</v>
      </c>
      <c r="E201" s="9">
        <f t="shared" si="68"/>
        <v>102.8547305492</v>
      </c>
      <c r="F201" s="9">
        <f t="shared" si="69"/>
        <v>102.8547305492</v>
      </c>
      <c r="G201" s="49" t="s">
        <v>0</v>
      </c>
    </row>
    <row r="202" spans="1:7" ht="28.9" customHeight="1">
      <c r="A202" s="21" t="s">
        <v>232</v>
      </c>
      <c r="B202" s="23" t="s">
        <v>106</v>
      </c>
      <c r="C202" s="22" t="s">
        <v>56</v>
      </c>
      <c r="D202" s="9">
        <f>Part1_1!K25</f>
        <v>46</v>
      </c>
      <c r="E202" s="9">
        <f t="shared" si="68"/>
        <v>46</v>
      </c>
      <c r="F202" s="9">
        <f t="shared" si="69"/>
        <v>46</v>
      </c>
      <c r="G202" s="49" t="s">
        <v>0</v>
      </c>
    </row>
    <row r="203" spans="1:7" ht="28.9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9" t="s">
        <v>0</v>
      </c>
    </row>
    <row r="204" spans="1:7" ht="28.9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9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9" t="s">
        <v>0</v>
      </c>
    </row>
    <row r="207" spans="1:7" ht="43.35" customHeight="1">
      <c r="A207" s="21" t="s">
        <v>239</v>
      </c>
      <c r="B207" s="23" t="s">
        <v>91</v>
      </c>
      <c r="C207" s="22" t="s">
        <v>87</v>
      </c>
      <c r="D207" s="9">
        <f>D208*D213</f>
        <v>802323</v>
      </c>
      <c r="E207" s="9">
        <f>D207</f>
        <v>802323</v>
      </c>
      <c r="F207" s="9">
        <f>D207</f>
        <v>802323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16046.46</v>
      </c>
      <c r="E208" s="9">
        <f t="shared" ref="E208:F208" si="70">ROUND((E209*(E210/100*E211/100*E212/100)),2)</f>
        <v>16046.46</v>
      </c>
      <c r="F208" s="9">
        <f t="shared" si="70"/>
        <v>16046.46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9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9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68.471036196200004</v>
      </c>
      <c r="E211" s="9">
        <f t="shared" si="71"/>
        <v>68.471036196200004</v>
      </c>
      <c r="F211" s="9">
        <f t="shared" si="72"/>
        <v>68.471036196200004</v>
      </c>
      <c r="G211" s="49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100.5483976587</v>
      </c>
      <c r="E212" s="9">
        <f t="shared" si="71"/>
        <v>100.5483976587</v>
      </c>
      <c r="F212" s="9">
        <f t="shared" si="72"/>
        <v>100.5483976587</v>
      </c>
      <c r="G212" s="49" t="s">
        <v>0</v>
      </c>
    </row>
    <row r="213" spans="1:7" ht="28.9" customHeight="1">
      <c r="A213" s="21" t="s">
        <v>245</v>
      </c>
      <c r="B213" s="23" t="s">
        <v>106</v>
      </c>
      <c r="C213" s="22" t="s">
        <v>56</v>
      </c>
      <c r="D213" s="9">
        <f>Part1_1!K26</f>
        <v>50</v>
      </c>
      <c r="E213" s="9">
        <f t="shared" si="71"/>
        <v>50</v>
      </c>
      <c r="F213" s="9">
        <f t="shared" si="72"/>
        <v>50</v>
      </c>
      <c r="G213" s="49" t="s">
        <v>0</v>
      </c>
    </row>
    <row r="214" spans="1:7" ht="28.9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9" t="s">
        <v>0</v>
      </c>
    </row>
    <row r="215" spans="1:7" ht="28.9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9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9" t="s">
        <v>0</v>
      </c>
    </row>
    <row r="218" spans="1:7" ht="43.35" customHeight="1">
      <c r="A218" s="21" t="s">
        <v>297</v>
      </c>
      <c r="B218" s="23" t="s">
        <v>91</v>
      </c>
      <c r="C218" s="22" t="s">
        <v>87</v>
      </c>
      <c r="D218" s="9">
        <f>D219*D224</f>
        <v>128372.08</v>
      </c>
      <c r="E218" s="9">
        <f>D218</f>
        <v>128372.08</v>
      </c>
      <c r="F218" s="9">
        <f>D218</f>
        <v>128372.08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16046.51</v>
      </c>
      <c r="E219" s="9">
        <f t="shared" ref="E219:F219" si="73">ROUND((E220*(E221/100*E222/100*E223/100)),2)</f>
        <v>16046.51</v>
      </c>
      <c r="F219" s="9">
        <f t="shared" si="73"/>
        <v>16046.51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9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9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60.488961763900001</v>
      </c>
      <c r="E222" s="9">
        <f t="shared" si="74"/>
        <v>60.488961763900001</v>
      </c>
      <c r="F222" s="9">
        <f t="shared" si="75"/>
        <v>60.488961763900001</v>
      </c>
      <c r="G222" s="49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105.0967952476</v>
      </c>
      <c r="E223" s="9">
        <f t="shared" si="74"/>
        <v>105.0967952476</v>
      </c>
      <c r="F223" s="9">
        <f t="shared" si="75"/>
        <v>105.0967952476</v>
      </c>
      <c r="G223" s="49" t="s">
        <v>0</v>
      </c>
    </row>
    <row r="224" spans="1:7" ht="28.9" customHeight="1">
      <c r="A224" s="21" t="s">
        <v>303</v>
      </c>
      <c r="B224" s="23" t="s">
        <v>106</v>
      </c>
      <c r="C224" s="22" t="s">
        <v>56</v>
      </c>
      <c r="D224" s="9">
        <f>Part1_1!K27</f>
        <v>8</v>
      </c>
      <c r="E224" s="9">
        <f t="shared" si="74"/>
        <v>8</v>
      </c>
      <c r="F224" s="9">
        <f t="shared" si="75"/>
        <v>8</v>
      </c>
      <c r="G224" s="49" t="s">
        <v>0</v>
      </c>
    </row>
    <row r="225" spans="1:8" ht="28.9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9" t="s">
        <v>0</v>
      </c>
    </row>
    <row r="226" spans="1:8" ht="28.9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9" t="s">
        <v>0</v>
      </c>
    </row>
    <row r="227" spans="1:8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8" ht="14.45" customHeight="1">
      <c r="A228" s="20" t="s">
        <v>251</v>
      </c>
      <c r="B228" s="3" t="s">
        <v>275</v>
      </c>
      <c r="C228" s="34" t="s">
        <v>0</v>
      </c>
      <c r="D228" s="34" t="s">
        <v>0</v>
      </c>
      <c r="E228" s="34" t="s">
        <v>0</v>
      </c>
      <c r="F228" s="34" t="s">
        <v>0</v>
      </c>
      <c r="G228" s="34" t="s">
        <v>0</v>
      </c>
    </row>
    <row r="229" spans="1:8" ht="43.35" customHeight="1">
      <c r="A229" s="21" t="s">
        <v>457</v>
      </c>
      <c r="B229" s="34" t="s">
        <v>91</v>
      </c>
      <c r="C229" s="33" t="s">
        <v>87</v>
      </c>
      <c r="D229" s="9">
        <f>D230*D235</f>
        <v>619281.63</v>
      </c>
      <c r="E229" s="9">
        <f>D229</f>
        <v>619281.63</v>
      </c>
      <c r="F229" s="9">
        <f>D229</f>
        <v>619281.63</v>
      </c>
      <c r="G229" s="19" t="s">
        <v>260</v>
      </c>
      <c r="H229">
        <f>D229+D240</f>
        <v>1272496.5</v>
      </c>
    </row>
    <row r="230" spans="1:8" ht="51">
      <c r="A230" s="21" t="s">
        <v>252</v>
      </c>
      <c r="B230" s="34" t="s">
        <v>94</v>
      </c>
      <c r="C230" s="33" t="s">
        <v>87</v>
      </c>
      <c r="D230" s="9">
        <f>ROUND((D231*(D232/100*D233/100*D234/100)),2)</f>
        <v>8483.31</v>
      </c>
      <c r="E230" s="9">
        <f t="shared" ref="E230:F230" si="76">ROUND((E231*(E232/100*E233/100*E234/100)),2)</f>
        <v>8483.31</v>
      </c>
      <c r="F230" s="9">
        <f t="shared" si="76"/>
        <v>8483.31</v>
      </c>
      <c r="G230" s="19" t="s">
        <v>261</v>
      </c>
    </row>
    <row r="231" spans="1:8" ht="12.75" customHeight="1">
      <c r="A231" s="21" t="s">
        <v>253</v>
      </c>
      <c r="B231" s="34" t="s">
        <v>97</v>
      </c>
      <c r="C231" s="33" t="s">
        <v>87</v>
      </c>
      <c r="D231" s="9">
        <v>4524.16</v>
      </c>
      <c r="E231" s="9">
        <f>D231</f>
        <v>4524.16</v>
      </c>
      <c r="F231" s="9">
        <f>D231</f>
        <v>4524.16</v>
      </c>
      <c r="G231" s="34" t="s">
        <v>0</v>
      </c>
    </row>
    <row r="232" spans="1:8" ht="12.75" customHeight="1">
      <c r="A232" s="21" t="s">
        <v>254</v>
      </c>
      <c r="B232" s="34" t="s">
        <v>99</v>
      </c>
      <c r="C232" s="33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4" t="s">
        <v>0</v>
      </c>
    </row>
    <row r="233" spans="1:8" ht="12.75" customHeight="1">
      <c r="A233" s="21" t="s">
        <v>255</v>
      </c>
      <c r="B233" s="34" t="s">
        <v>102</v>
      </c>
      <c r="C233" s="33" t="s">
        <v>100</v>
      </c>
      <c r="D233" s="9">
        <v>184.54788248759999</v>
      </c>
      <c r="E233" s="9">
        <f t="shared" si="77"/>
        <v>184.54788248759999</v>
      </c>
      <c r="F233" s="9">
        <f t="shared" si="78"/>
        <v>184.54788248759999</v>
      </c>
      <c r="G233" s="34" t="s">
        <v>0</v>
      </c>
    </row>
    <row r="234" spans="1:8" ht="12.75" customHeight="1">
      <c r="A234" s="21" t="s">
        <v>256</v>
      </c>
      <c r="B234" s="34" t="s">
        <v>104</v>
      </c>
      <c r="C234" s="33" t="s">
        <v>100</v>
      </c>
      <c r="D234" s="9">
        <v>101.6057568818</v>
      </c>
      <c r="E234" s="9">
        <f t="shared" si="77"/>
        <v>101.6057568818</v>
      </c>
      <c r="F234" s="9">
        <f t="shared" si="78"/>
        <v>101.6057568818</v>
      </c>
      <c r="G234" s="34" t="s">
        <v>0</v>
      </c>
    </row>
    <row r="235" spans="1:8" ht="28.9" customHeight="1">
      <c r="A235" s="21" t="s">
        <v>257</v>
      </c>
      <c r="B235" s="34" t="s">
        <v>106</v>
      </c>
      <c r="C235" s="33" t="s">
        <v>56</v>
      </c>
      <c r="D235" s="9">
        <f>Part1_1!K28</f>
        <v>73</v>
      </c>
      <c r="E235" s="9">
        <f>D235</f>
        <v>73</v>
      </c>
      <c r="F235" s="9">
        <f>D235</f>
        <v>73</v>
      </c>
      <c r="G235" s="34" t="s">
        <v>0</v>
      </c>
    </row>
    <row r="236" spans="1:8" ht="28.9" customHeight="1">
      <c r="A236" s="21" t="s">
        <v>258</v>
      </c>
      <c r="B236" s="34" t="s">
        <v>108</v>
      </c>
      <c r="C236" s="33" t="s">
        <v>87</v>
      </c>
      <c r="D236" s="9" t="s">
        <v>0</v>
      </c>
      <c r="E236" s="9" t="s">
        <v>0</v>
      </c>
      <c r="F236" s="9" t="s">
        <v>0</v>
      </c>
      <c r="G236" s="34" t="s">
        <v>0</v>
      </c>
    </row>
    <row r="237" spans="1:8" ht="28.9" customHeight="1">
      <c r="A237" s="21" t="s">
        <v>259</v>
      </c>
      <c r="B237" s="34" t="s">
        <v>110</v>
      </c>
      <c r="C237" s="33" t="s">
        <v>56</v>
      </c>
      <c r="D237" s="9" t="s">
        <v>0</v>
      </c>
      <c r="E237" s="9" t="s">
        <v>0</v>
      </c>
      <c r="F237" s="9" t="s">
        <v>0</v>
      </c>
      <c r="G237" s="34" t="s">
        <v>0</v>
      </c>
    </row>
    <row r="238" spans="1:8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8" ht="14.45" customHeight="1">
      <c r="A239" s="20" t="s">
        <v>263</v>
      </c>
      <c r="B239" s="3" t="s">
        <v>275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8" ht="43.35" customHeight="1">
      <c r="A240" s="21" t="s">
        <v>264</v>
      </c>
      <c r="B240" s="34" t="s">
        <v>91</v>
      </c>
      <c r="C240" s="33" t="s">
        <v>87</v>
      </c>
      <c r="D240" s="9">
        <f>D241*D246-D247*D248</f>
        <v>653214.87</v>
      </c>
      <c r="E240" s="9">
        <f>D240</f>
        <v>653214.87</v>
      </c>
      <c r="F240" s="9">
        <f>D240</f>
        <v>653214.87</v>
      </c>
      <c r="G240" s="19" t="s">
        <v>273</v>
      </c>
    </row>
    <row r="241" spans="1:7" ht="51">
      <c r="A241" s="21" t="s">
        <v>265</v>
      </c>
      <c r="B241" s="34" t="s">
        <v>94</v>
      </c>
      <c r="C241" s="33" t="s">
        <v>87</v>
      </c>
      <c r="D241" s="9">
        <f>ROUND((D242*(D243/100*D244/100*D245/100)),2)</f>
        <v>8483.31</v>
      </c>
      <c r="E241" s="9">
        <f t="shared" ref="E241:F241" si="79">ROUND((E242*(E243/100*E244/100*E245/100)),2)</f>
        <v>8483.31</v>
      </c>
      <c r="F241" s="9">
        <f t="shared" si="79"/>
        <v>8483.31</v>
      </c>
      <c r="G241" s="19" t="s">
        <v>274</v>
      </c>
    </row>
    <row r="242" spans="1:7" ht="12.75" customHeight="1">
      <c r="A242" s="21" t="s">
        <v>266</v>
      </c>
      <c r="B242" s="34" t="s">
        <v>97</v>
      </c>
      <c r="C242" s="33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4" t="s">
        <v>0</v>
      </c>
    </row>
    <row r="243" spans="1:7" ht="12.75" customHeight="1">
      <c r="A243" s="21" t="s">
        <v>267</v>
      </c>
      <c r="B243" s="34" t="s">
        <v>99</v>
      </c>
      <c r="C243" s="33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4" t="s">
        <v>0</v>
      </c>
    </row>
    <row r="244" spans="1:7" ht="12.75" customHeight="1">
      <c r="A244" s="21" t="s">
        <v>268</v>
      </c>
      <c r="B244" s="34" t="s">
        <v>102</v>
      </c>
      <c r="C244" s="33" t="s">
        <v>100</v>
      </c>
      <c r="D244" s="9">
        <f t="shared" si="80"/>
        <v>184.54788248759999</v>
      </c>
      <c r="E244" s="9">
        <f t="shared" si="81"/>
        <v>184.54788248759999</v>
      </c>
      <c r="F244" s="9">
        <f t="shared" si="82"/>
        <v>184.54788248759999</v>
      </c>
      <c r="G244" s="34" t="s">
        <v>0</v>
      </c>
    </row>
    <row r="245" spans="1:7" ht="12.75" customHeight="1">
      <c r="A245" s="21" t="s">
        <v>269</v>
      </c>
      <c r="B245" s="34" t="s">
        <v>104</v>
      </c>
      <c r="C245" s="33" t="s">
        <v>100</v>
      </c>
      <c r="D245" s="9">
        <f t="shared" si="80"/>
        <v>101.6057568818</v>
      </c>
      <c r="E245" s="9">
        <f t="shared" si="81"/>
        <v>101.6057568818</v>
      </c>
      <c r="F245" s="9">
        <f t="shared" si="82"/>
        <v>101.6057568818</v>
      </c>
      <c r="G245" s="34" t="s">
        <v>0</v>
      </c>
    </row>
    <row r="246" spans="1:7" ht="28.9" customHeight="1">
      <c r="A246" s="21" t="s">
        <v>270</v>
      </c>
      <c r="B246" s="34" t="s">
        <v>106</v>
      </c>
      <c r="C246" s="33" t="s">
        <v>56</v>
      </c>
      <c r="D246" s="9">
        <f>Part1_1!L29</f>
        <v>77</v>
      </c>
      <c r="E246" s="9">
        <f t="shared" si="81"/>
        <v>77</v>
      </c>
      <c r="F246" s="9">
        <f t="shared" si="82"/>
        <v>77</v>
      </c>
      <c r="G246" s="34" t="s">
        <v>0</v>
      </c>
    </row>
    <row r="247" spans="1:7" ht="28.9" customHeight="1">
      <c r="A247" s="21" t="s">
        <v>271</v>
      </c>
      <c r="B247" s="34" t="s">
        <v>108</v>
      </c>
      <c r="C247" s="33" t="s">
        <v>87</v>
      </c>
      <c r="D247" s="9">
        <v>0</v>
      </c>
      <c r="E247" s="9">
        <f>D247</f>
        <v>0</v>
      </c>
      <c r="F247" s="9">
        <f>D247</f>
        <v>0</v>
      </c>
      <c r="G247" s="34" t="s">
        <v>0</v>
      </c>
    </row>
    <row r="248" spans="1:7" ht="28.9" customHeight="1">
      <c r="A248" s="21" t="s">
        <v>272</v>
      </c>
      <c r="B248" s="34" t="s">
        <v>110</v>
      </c>
      <c r="C248" s="33" t="s">
        <v>56</v>
      </c>
      <c r="D248" s="9">
        <f>D246</f>
        <v>77</v>
      </c>
      <c r="E248" s="9">
        <f t="shared" ref="E248:F248" si="83">E246</f>
        <v>77</v>
      </c>
      <c r="F248" s="9">
        <f t="shared" si="83"/>
        <v>77</v>
      </c>
      <c r="G248" s="34" t="s">
        <v>0</v>
      </c>
    </row>
    <row r="249" spans="1:7" ht="28.9" customHeight="1">
      <c r="A249" s="14" t="s">
        <v>35</v>
      </c>
      <c r="B249" s="15" t="s">
        <v>150</v>
      </c>
      <c r="C249" s="14" t="s">
        <v>87</v>
      </c>
      <c r="D249" s="9">
        <v>1653016.540000001</v>
      </c>
      <c r="E249" s="9">
        <f>D249</f>
        <v>1653016.540000001</v>
      </c>
      <c r="F249" s="9">
        <f>D249</f>
        <v>1653016.540000001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16258239</v>
      </c>
      <c r="E251" s="9">
        <f>E249+E6</f>
        <v>16258239</v>
      </c>
      <c r="F251" s="9">
        <f>F249+F6</f>
        <v>16258239</v>
      </c>
      <c r="G251" s="15" t="s">
        <v>153</v>
      </c>
    </row>
    <row r="253" spans="1:7">
      <c r="D253">
        <v>16258239</v>
      </c>
    </row>
    <row r="255" spans="1:7">
      <c r="D255">
        <f>D251-D253</f>
        <v>0</v>
      </c>
    </row>
    <row r="256" spans="1:7">
      <c r="E256" s="50"/>
    </row>
    <row r="257" spans="3:3">
      <c r="C257" s="2"/>
    </row>
    <row r="258" spans="3:3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5" t="s">
        <v>154</v>
      </c>
      <c r="B2" s="65"/>
      <c r="C2" s="65"/>
    </row>
    <row r="3" spans="1:3" ht="11.45" customHeight="1">
      <c r="A3" s="60" t="s">
        <v>0</v>
      </c>
      <c r="B3" s="60"/>
      <c r="C3" s="60"/>
    </row>
    <row r="4" spans="1:3" ht="21.6" customHeight="1">
      <c r="A4" s="60" t="s">
        <v>155</v>
      </c>
      <c r="B4" s="60"/>
      <c r="C4" s="60"/>
    </row>
    <row r="5" spans="1:3" ht="21.6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45" customHeight="1">
      <c r="A8" s="60" t="s">
        <v>0</v>
      </c>
      <c r="B8" s="60"/>
      <c r="C8" s="60"/>
    </row>
    <row r="9" spans="1:3" ht="21.6" customHeight="1">
      <c r="A9" s="74" t="s">
        <v>162</v>
      </c>
      <c r="B9" s="74"/>
      <c r="C9" s="74"/>
    </row>
    <row r="10" spans="1:3" ht="12.75" customHeight="1">
      <c r="A10" s="7" t="s">
        <v>34</v>
      </c>
      <c r="B10" s="73" t="s">
        <v>163</v>
      </c>
      <c r="C10" s="73"/>
    </row>
    <row r="11" spans="1:3" ht="12.75" customHeight="1">
      <c r="A11" s="7" t="s">
        <v>35</v>
      </c>
      <c r="B11" s="73" t="s">
        <v>164</v>
      </c>
      <c r="C11" s="73"/>
    </row>
    <row r="12" spans="1:3" ht="11.45" customHeight="1">
      <c r="A12" s="60" t="s">
        <v>0</v>
      </c>
      <c r="B12" s="60"/>
      <c r="C12" s="60"/>
    </row>
    <row r="13" spans="1:3" ht="21.6" customHeight="1">
      <c r="A13" s="74" t="s">
        <v>165</v>
      </c>
      <c r="B13" s="74"/>
      <c r="C13" s="74"/>
    </row>
    <row r="14" spans="1:3" ht="12.75" customHeight="1">
      <c r="A14" s="7" t="s">
        <v>34</v>
      </c>
      <c r="B14" s="73" t="s">
        <v>166</v>
      </c>
      <c r="C14" s="73"/>
    </row>
    <row r="15" spans="1:3" ht="11.45" customHeight="1">
      <c r="A15" s="60" t="s">
        <v>0</v>
      </c>
      <c r="B15" s="60"/>
      <c r="C15" s="60"/>
    </row>
    <row r="16" spans="1:3" ht="29.45" customHeight="1">
      <c r="A16" s="65" t="s">
        <v>167</v>
      </c>
      <c r="B16" s="65"/>
      <c r="C16" s="65"/>
    </row>
    <row r="17" spans="1:3" ht="10.35" customHeight="1">
      <c r="A17" s="71" t="s">
        <v>0</v>
      </c>
      <c r="B17" s="71"/>
      <c r="C17" s="71"/>
    </row>
    <row r="18" spans="1:3" ht="28.9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9" customHeight="1">
      <c r="A21" s="7" t="s">
        <v>36</v>
      </c>
      <c r="B21" s="8" t="s">
        <v>172</v>
      </c>
      <c r="C21" s="8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2023-12-04T08:58:45Z</dcterms:modified>
</cp:coreProperties>
</file>