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720" windowHeight="1170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<sst xmlns="http://schemas.openxmlformats.org/spreadsheetml/2006/main" count="114" uniqueCount="81">
  <si>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</si>
  <si>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</si>
  <si>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</si>
  <si>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</si>
  <si>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</si>
  <si>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</si>
  <si>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</si>
  <si>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</si>
  <si>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</si>
  <si>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</si>
  <si>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</si>
  <si>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</si>
  <si>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</si>
  <si>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</si>
  <si>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</si>
  <si>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</si>
  <si>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</si>
  <si>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</si>
  <si>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</si>
  <si>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</si>
  <si>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</si>
  <si>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</si>
  <si>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</si>
  <si>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</si>
  <si>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</si>
  <si>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</si>
  <si>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</si>
  <si>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</si>
  <si>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</si>
  <si>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</si>
  <si>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</si>
  <si>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</si>
  <si>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</si>
  <si>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</si>
  <si>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</si>
  <si>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</si>
  <si>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</si>
  <si>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</si>
  <si>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</si>
  <si>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</si>
  <si>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</si>
  <si>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</si>
  <si>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</si>
  <si>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</si>
  <si>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</si>
  <si>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</si>
  <si>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</si>
  <si>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</si>
  <si>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</si>
  <si>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</si>
  <si>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</si>
  <si>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870000О.99.0.АЭ25АА72000</t>
  </si>
  <si>
    <t>870000О.99.0.АЭ25АА75000</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</si>
  <si>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</si>
  <si>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"Комплексный центр социального обслуживания населения" Калининского района"</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</si>
  <si>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</si>
  <si>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</si>
  <si>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10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</si>
  <si>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13 (Предоставление социального обслуживания в форме на дому (условия оказание - очное) предоставление социально-бытовых услуг)</t>
  </si>
  <si>
    <t>Государственная услуга 14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</si>
  <si>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</si>
  <si>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</si>
  <si>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</si>
  <si>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</si>
  <si>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</si>
  <si>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</si>
  <si>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</si>
  <si>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</si>
  <si>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</si>
  <si>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</si>
  <si>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</si>
  <si>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11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</si>
  <si>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</si>
  <si>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</si>
  <si>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</si>
  <si>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</si>
  <si>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</si>
  <si>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u val="single"/>
        <sz val="11"/>
        <color indexed="56"/>
        <rFont val="Times New Roman"/>
        <family val="1"/>
      </rPr>
      <t>01.01.2023</t>
    </r>
    <r>
      <rPr>
        <sz val="11"/>
        <color indexed="10"/>
        <rFont val="Times New Roman"/>
        <family val="1"/>
      </rPr>
      <t xml:space="preserve"> </t>
    </r>
    <r>
      <rPr>
        <sz val="11"/>
        <color indexed="8"/>
        <rFont val="Times New Roman"/>
        <family val="1"/>
      </rPr>
      <t>по</t>
    </r>
    <r>
      <rPr>
        <sz val="11"/>
        <color indexed="18"/>
        <rFont val="Times New Roman"/>
        <family val="1"/>
      </rPr>
      <t xml:space="preserve"> 30</t>
    </r>
    <r>
      <rPr>
        <u val="single"/>
        <sz val="11"/>
        <color indexed="56"/>
        <rFont val="Times New Roman"/>
        <family val="1"/>
      </rPr>
      <t>.06.2023</t>
    </r>
  </si>
  <si>
    <t xml:space="preserve">Первый заместитель Министра социальной защиты населения Тверской области
                                                                                           _______________                                                         Т.В. Боброва  "21"  июля 2023 г.
</t>
  </si>
  <si>
    <t>______________Е.Ю. Бугреева                            "14"  июля  2023 г.</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</si>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</sst>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2">
    <font>
      <sz val="11"/>
      <color theme="1"/>
      <name val="Calibri"/>
      <family val="2"/>
    </font>
    <font>
      <sz val="11"/>
      <color indexed="8"/>
      <name val="Calibri"/>
      <family val="2"/>
    </font>
    <font>
      <sz val="11"/>
      <name val="Times New Roman"/>
      <family val="1"/>
    </font>
    <font>
      <sz val="11"/>
      <color indexed="8"/>
      <name val="Times New Roman"/>
      <family val="1"/>
    </font>
    <font>
      <sz val="11"/>
      <color indexed="18"/>
      <name val="Times New Roman"/>
      <family val="1"/>
    </font>
    <font>
      <sz val="11"/>
      <color indexed="10"/>
      <name val="Times New Roman"/>
      <family val="1"/>
    </font>
    <font>
      <sz val="11"/>
      <color indexed="12"/>
      <name val="Times New Roman"/>
      <family val="1"/>
    </font>
    <font>
      <u val="single"/>
      <sz val="11"/>
      <name val="Times New Roman"/>
      <family val="1"/>
    </font>
    <font>
      <u val="single"/>
      <sz val="11"/>
      <color indexed="10"/>
      <name val="Times New Roman"/>
      <family val="1"/>
    </font>
    <font>
      <u val="single"/>
      <sz val="11"/>
      <color indexed="56"/>
      <name val="Times New Roman"/>
      <family val="1"/>
    </font>
    <font>
      <i/>
      <sz val="11"/>
      <name val="Times New Roman"/>
      <family val="1"/>
    </font>
    <font>
      <sz val="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42">
    <xf numFmtId="0" fontId="0" fillId="0" borderId="0" xfId="0" applyFont="1" applyAlignment="1">
      <alignment/>
    </xf>
    <xf numFmtId="0" fontId="2"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51" fillId="0" borderId="0" xfId="0" applyFont="1" applyFill="1" applyAlignment="1">
      <alignment/>
    </xf>
    <xf numFmtId="0" fontId="51" fillId="0" borderId="0" xfId="0" applyFont="1" applyFill="1" applyAlignment="1">
      <alignment wrapText="1"/>
    </xf>
    <xf numFmtId="2" fontId="51" fillId="0" borderId="0" xfId="0" applyNumberFormat="1" applyFont="1" applyFill="1" applyAlignment="1">
      <alignment/>
    </xf>
    <xf numFmtId="0" fontId="3" fillId="0" borderId="0" xfId="0" applyFont="1" applyFill="1" applyAlignment="1">
      <alignment horizontal="left" vertical="top" wrapText="1"/>
    </xf>
    <xf numFmtId="0" fontId="51" fillId="0" borderId="0" xfId="0" applyFont="1" applyFill="1" applyAlignment="1">
      <alignment horizontal="left" wrapText="1"/>
    </xf>
    <xf numFmtId="0" fontId="3" fillId="0" borderId="0" xfId="0" applyFont="1" applyFill="1" applyAlignment="1">
      <alignment horizontal="left" wrapText="1"/>
    </xf>
    <xf numFmtId="0" fontId="5"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2" fontId="3" fillId="0" borderId="0" xfId="58" applyNumberFormat="1" applyFont="1" applyFill="1" applyAlignment="1">
      <alignment/>
    </xf>
    <xf numFmtId="4" fontId="3" fillId="0" borderId="0" xfId="0" applyNumberFormat="1" applyFont="1" applyFill="1" applyBorder="1" applyAlignment="1">
      <alignment horizontal="center" vertical="center" wrapText="1"/>
    </xf>
    <xf numFmtId="0" fontId="5" fillId="0" borderId="0" xfId="0" applyFont="1" applyFill="1" applyAlignment="1">
      <alignment vertical="top" wrapText="1"/>
    </xf>
    <xf numFmtId="2" fontId="5" fillId="0" borderId="0" xfId="0" applyNumberFormat="1" applyFont="1" applyFill="1" applyAlignment="1">
      <alignment horizontal="left" vertical="top" wrapText="1"/>
    </xf>
    <xf numFmtId="2" fontId="3"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0" fontId="3"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3" fillId="0" borderId="0" xfId="0" applyFont="1" applyFill="1" applyAlignment="1">
      <alignment wrapText="1"/>
    </xf>
    <xf numFmtId="0" fontId="3" fillId="0" borderId="0" xfId="0" applyFont="1" applyFill="1" applyAlignment="1">
      <alignment horizontal="right"/>
    </xf>
    <xf numFmtId="2"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3" fontId="51" fillId="0" borderId="0" xfId="0" applyNumberFormat="1" applyFont="1" applyFill="1" applyAlignment="1">
      <alignment/>
    </xf>
    <xf numFmtId="0" fontId="11"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1" fillId="0" borderId="12"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6" xfId="0" applyFont="1" applyFill="1" applyBorder="1" applyAlignment="1">
      <alignment horizontal="left" vertical="top"/>
    </xf>
    <xf numFmtId="0" fontId="3"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94488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094422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944880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view="pageBreakPreview" zoomScale="60" zoomScaleNormal="60" workbookViewId="0" topLeftCell="A39">
      <selection activeCell="G47" sqref="G47"/>
    </sheetView>
  </sheetViews>
  <sheetFormatPr defaultColWidth="9.140625" defaultRowHeight="15"/>
  <cols>
    <col min="1" max="1" width="7.8515625" style="4" customWidth="1"/>
    <col min="2" max="2" width="37.7109375" style="4" customWidth="1"/>
    <col min="3" max="3" width="42.8515625" style="4" customWidth="1"/>
    <col min="4" max="4" width="48.7109375" style="4" customWidth="1"/>
    <col min="5" max="7" width="37.7109375" style="4" customWidth="1"/>
    <col min="8" max="8" width="26.28125" style="6" customWidth="1"/>
    <col min="9" max="9" width="33.140625" style="4" customWidth="1"/>
    <col min="10" max="10" width="23.140625" style="4" customWidth="1"/>
    <col min="11" max="11" width="28.00390625" style="4" customWidth="1"/>
    <col min="12" max="12" width="26.28125" style="4" customWidth="1"/>
    <col min="13" max="16384" width="9.140625" style="4" customWidth="1"/>
  </cols>
  <sheetData>
    <row r="1" spans="2:7" ht="15">
      <c r="B1" s="26" t="s">
        <v>16</v>
      </c>
      <c r="C1" s="5"/>
      <c r="F1" s="26" t="s">
        <v>24</v>
      </c>
      <c r="G1" s="27"/>
    </row>
    <row r="2" spans="2:7" ht="30" customHeight="1">
      <c r="B2" s="7" t="s">
        <v>17</v>
      </c>
      <c r="C2" s="8"/>
      <c r="F2" s="31" t="s">
        <v>78</v>
      </c>
      <c r="G2" s="27"/>
    </row>
    <row r="3" spans="2:7" ht="45">
      <c r="B3" s="9" t="s">
        <v>54</v>
      </c>
      <c r="C3" s="8"/>
      <c r="F3" s="31"/>
      <c r="G3" s="27"/>
    </row>
    <row r="4" spans="2:7" ht="105.75" customHeight="1">
      <c r="B4" s="9" t="s">
        <v>79</v>
      </c>
      <c r="C4" s="8"/>
      <c r="F4" s="31"/>
      <c r="G4" s="27"/>
    </row>
    <row r="5" spans="1:7" ht="15">
      <c r="A5" s="33" t="s">
        <v>4</v>
      </c>
      <c r="B5" s="33"/>
      <c r="C5" s="33"/>
      <c r="D5" s="33"/>
      <c r="E5" s="33"/>
      <c r="F5" s="33"/>
      <c r="G5" s="33"/>
    </row>
    <row r="6" spans="1:7" ht="15">
      <c r="A6" s="32" t="s">
        <v>18</v>
      </c>
      <c r="B6" s="32"/>
      <c r="C6" s="32"/>
      <c r="D6" s="32"/>
      <c r="E6" s="32"/>
      <c r="F6" s="32"/>
      <c r="G6" s="32"/>
    </row>
    <row r="7" spans="1:7" ht="15">
      <c r="A7" s="34" t="str">
        <f>B3</f>
        <v>"Комплексный центр социального обслуживания населения" Калининского района"</v>
      </c>
      <c r="B7" s="35"/>
      <c r="C7" s="35"/>
      <c r="D7" s="35"/>
      <c r="E7" s="35"/>
      <c r="F7" s="35"/>
      <c r="G7" s="35"/>
    </row>
    <row r="8" spans="1:7" ht="15">
      <c r="A8" s="33" t="s">
        <v>2</v>
      </c>
      <c r="B8" s="33"/>
      <c r="C8" s="33"/>
      <c r="D8" s="33"/>
      <c r="E8" s="33"/>
      <c r="F8" s="33"/>
      <c r="G8" s="33"/>
    </row>
    <row r="9" spans="1:7" ht="15">
      <c r="A9" s="33"/>
      <c r="B9" s="33"/>
      <c r="C9" s="33"/>
      <c r="D9" s="33"/>
      <c r="E9" s="33"/>
      <c r="F9" s="33"/>
      <c r="G9" s="33"/>
    </row>
    <row r="10" spans="1:8" ht="15">
      <c r="A10" s="33" t="s">
        <v>77</v>
      </c>
      <c r="B10" s="33"/>
      <c r="C10" s="33"/>
      <c r="D10" s="33"/>
      <c r="E10" s="33"/>
      <c r="F10" s="33"/>
      <c r="G10" s="33"/>
      <c r="H10" s="4"/>
    </row>
    <row r="11" spans="1:7" ht="15">
      <c r="A11" s="33"/>
      <c r="B11" s="33"/>
      <c r="C11" s="33"/>
      <c r="D11" s="33"/>
      <c r="E11" s="33"/>
      <c r="F11" s="33"/>
      <c r="G11" s="33"/>
    </row>
    <row r="12" spans="1:7" ht="11.25" customHeight="1">
      <c r="A12" s="33"/>
      <c r="B12" s="33"/>
      <c r="C12" s="33"/>
      <c r="D12" s="33"/>
      <c r="E12" s="33"/>
      <c r="F12" s="33"/>
      <c r="G12" s="33"/>
    </row>
    <row r="13" spans="1:7" ht="15">
      <c r="A13" s="33" t="s">
        <v>5</v>
      </c>
      <c r="B13" s="33"/>
      <c r="C13" s="33"/>
      <c r="D13" s="33"/>
      <c r="E13" s="33"/>
      <c r="F13" s="33"/>
      <c r="G13" s="33"/>
    </row>
    <row r="14" spans="1:7" ht="15">
      <c r="A14" s="33" t="s">
        <v>1</v>
      </c>
      <c r="B14" s="33"/>
      <c r="C14" s="33"/>
      <c r="D14" s="33"/>
      <c r="E14" s="33"/>
      <c r="F14" s="33"/>
      <c r="G14" s="33"/>
    </row>
    <row r="15" spans="2:6" ht="15">
      <c r="B15" s="40"/>
      <c r="C15" s="40"/>
      <c r="D15" s="40"/>
      <c r="E15" s="40"/>
      <c r="F15" s="10"/>
    </row>
    <row r="16" spans="1:7" ht="178.5" customHeight="1">
      <c r="A16" s="11" t="s">
        <v>0</v>
      </c>
      <c r="B16" s="11" t="s">
        <v>13</v>
      </c>
      <c r="C16" s="11" t="s">
        <v>56</v>
      </c>
      <c r="D16" s="11" t="s">
        <v>14</v>
      </c>
      <c r="E16" s="11" t="s">
        <v>15</v>
      </c>
      <c r="F16" s="11" t="s">
        <v>11</v>
      </c>
      <c r="G16" s="12" t="s">
        <v>3</v>
      </c>
    </row>
    <row r="17" spans="1:8" ht="24.75" customHeight="1">
      <c r="A17" s="11">
        <v>1</v>
      </c>
      <c r="B17" s="11">
        <v>2</v>
      </c>
      <c r="C17" s="11">
        <v>3</v>
      </c>
      <c r="D17" s="11">
        <v>4</v>
      </c>
      <c r="E17" s="11">
        <v>5</v>
      </c>
      <c r="F17" s="11" t="s">
        <v>12</v>
      </c>
      <c r="G17" s="11">
        <v>7</v>
      </c>
      <c r="H17" s="13"/>
    </row>
    <row r="18" spans="1:7" ht="15">
      <c r="A18" s="2"/>
      <c r="B18" s="2">
        <v>8500000</v>
      </c>
      <c r="C18" s="2">
        <v>288790.89</v>
      </c>
      <c r="D18" s="2">
        <v>0</v>
      </c>
      <c r="E18" s="2">
        <v>7934371.859999999</v>
      </c>
      <c r="F18" s="2">
        <f>E18/(B18+C18+D18)</f>
        <v>0.902783097163892</v>
      </c>
      <c r="G18" s="2"/>
    </row>
    <row r="19" spans="1:7" ht="15">
      <c r="A19" s="14"/>
      <c r="B19" s="14"/>
      <c r="C19" s="14"/>
      <c r="D19" s="14"/>
      <c r="E19" s="14"/>
      <c r="F19" s="14"/>
      <c r="G19" s="14"/>
    </row>
    <row r="20" spans="1:7" ht="15">
      <c r="A20" s="33" t="s">
        <v>6</v>
      </c>
      <c r="B20" s="33"/>
      <c r="C20" s="33"/>
      <c r="D20" s="33"/>
      <c r="E20" s="33"/>
      <c r="F20" s="33"/>
      <c r="G20" s="33"/>
    </row>
    <row r="21" spans="1:7" ht="15">
      <c r="A21" s="33" t="s">
        <v>7</v>
      </c>
      <c r="B21" s="33"/>
      <c r="C21" s="33"/>
      <c r="D21" s="33"/>
      <c r="E21" s="33"/>
      <c r="F21" s="33"/>
      <c r="G21" s="33"/>
    </row>
    <row r="22" spans="6:11" ht="14.25" customHeight="1">
      <c r="F22" s="15"/>
      <c r="G22" s="10"/>
      <c r="H22" s="16"/>
      <c r="I22" s="10"/>
      <c r="J22" s="10"/>
      <c r="K22" s="10"/>
    </row>
    <row r="23" spans="1:12" ht="114.75" customHeight="1">
      <c r="A23" s="41" t="s">
        <v>0</v>
      </c>
      <c r="B23" s="36" t="s">
        <v>26</v>
      </c>
      <c r="C23" s="36" t="s">
        <v>27</v>
      </c>
      <c r="D23" s="36" t="s">
        <v>28</v>
      </c>
      <c r="E23" s="36" t="s">
        <v>29</v>
      </c>
      <c r="F23" s="36" t="s">
        <v>8</v>
      </c>
      <c r="G23" s="36" t="s">
        <v>9</v>
      </c>
      <c r="H23" s="36" t="s">
        <v>55</v>
      </c>
      <c r="I23" s="36" t="s">
        <v>30</v>
      </c>
      <c r="J23" s="36" t="s">
        <v>19</v>
      </c>
      <c r="K23" s="36" t="s">
        <v>31</v>
      </c>
      <c r="L23" s="36" t="s">
        <v>10</v>
      </c>
    </row>
    <row r="24" spans="1:12" ht="97.5" customHeight="1">
      <c r="A24" s="41"/>
      <c r="B24" s="37"/>
      <c r="C24" s="37"/>
      <c r="D24" s="37"/>
      <c r="E24" s="37"/>
      <c r="F24" s="37"/>
      <c r="G24" s="37"/>
      <c r="H24" s="37"/>
      <c r="I24" s="37"/>
      <c r="J24" s="37"/>
      <c r="K24" s="37"/>
      <c r="L24" s="37"/>
    </row>
    <row r="25" spans="1:12" ht="15">
      <c r="A25" s="11">
        <v>1</v>
      </c>
      <c r="B25" s="11">
        <v>2</v>
      </c>
      <c r="C25" s="11">
        <v>3</v>
      </c>
      <c r="D25" s="11">
        <v>4</v>
      </c>
      <c r="E25" s="11">
        <v>5</v>
      </c>
      <c r="F25" s="11">
        <v>6</v>
      </c>
      <c r="G25" s="11">
        <v>7</v>
      </c>
      <c r="H25" s="17">
        <v>8</v>
      </c>
      <c r="I25" s="11">
        <v>9</v>
      </c>
      <c r="J25" s="11">
        <v>10</v>
      </c>
      <c r="K25" s="11">
        <v>11</v>
      </c>
      <c r="L25" s="11">
        <v>12</v>
      </c>
    </row>
    <row r="26" spans="1:12" ht="90">
      <c r="A26" s="11">
        <v>1</v>
      </c>
      <c r="B26" s="19" t="s">
        <v>33</v>
      </c>
      <c r="C26" s="1" t="s">
        <v>62</v>
      </c>
      <c r="D26" s="2" t="s">
        <v>20</v>
      </c>
      <c r="E26" s="2" t="s">
        <v>32</v>
      </c>
      <c r="F26" s="20">
        <v>80</v>
      </c>
      <c r="G26" s="1">
        <v>74</v>
      </c>
      <c r="H26" s="28">
        <f aca="true" t="shared" si="0" ref="H26:H45">ROUND(G26/F26,2)</f>
        <v>0.93</v>
      </c>
      <c r="I26" s="2">
        <v>782799.2</v>
      </c>
      <c r="J26" s="18">
        <f>I26/SUM($I$26:$I$45)</f>
        <v>0.0783402727977815</v>
      </c>
      <c r="K26" s="38">
        <f>SUM(H26*J26,H27*J27,H28*J28,H29*J29,H30*J30,H31*J31,H32*J32,H33*J33,H34*J34,H35*J35,H36*J36,H37*J37,H38*J38,H39*J39,H40*J40,H41*J41,H42*J42,H43*J43,H44*J44,H45*J45)</f>
        <v>0.7826921437486988</v>
      </c>
      <c r="L26" s="1"/>
    </row>
    <row r="27" spans="1:12" ht="90">
      <c r="A27" s="11">
        <v>2</v>
      </c>
      <c r="B27" s="19" t="s">
        <v>34</v>
      </c>
      <c r="C27" s="1" t="s">
        <v>63</v>
      </c>
      <c r="D27" s="2" t="s">
        <v>20</v>
      </c>
      <c r="E27" s="2" t="s">
        <v>32</v>
      </c>
      <c r="F27" s="20">
        <v>77</v>
      </c>
      <c r="G27" s="1">
        <v>71</v>
      </c>
      <c r="H27" s="28">
        <f t="shared" si="0"/>
        <v>0.92</v>
      </c>
      <c r="I27" s="2">
        <v>808801.07</v>
      </c>
      <c r="J27" s="18">
        <f aca="true" t="shared" si="1" ref="J27:J45">I27/SUM($I$26:$I$45)</f>
        <v>0.08094246450805975</v>
      </c>
      <c r="K27" s="38"/>
      <c r="L27" s="1"/>
    </row>
    <row r="28" spans="1:12" ht="90">
      <c r="A28" s="11">
        <v>3</v>
      </c>
      <c r="B28" s="19" t="s">
        <v>35</v>
      </c>
      <c r="C28" s="1" t="s">
        <v>64</v>
      </c>
      <c r="D28" s="2" t="s">
        <v>20</v>
      </c>
      <c r="E28" s="2" t="s">
        <v>32</v>
      </c>
      <c r="F28" s="20">
        <v>77</v>
      </c>
      <c r="G28" s="1">
        <v>63</v>
      </c>
      <c r="H28" s="28">
        <f t="shared" si="0"/>
        <v>0.82</v>
      </c>
      <c r="I28" s="2">
        <v>808801.07</v>
      </c>
      <c r="J28" s="18">
        <f t="shared" si="1"/>
        <v>0.08094246450805975</v>
      </c>
      <c r="K28" s="38"/>
      <c r="L28" s="1"/>
    </row>
    <row r="29" spans="1:12" ht="90">
      <c r="A29" s="11">
        <v>4</v>
      </c>
      <c r="B29" s="19" t="s">
        <v>43</v>
      </c>
      <c r="C29" s="1" t="s">
        <v>65</v>
      </c>
      <c r="D29" s="2" t="s">
        <v>20</v>
      </c>
      <c r="E29" s="2" t="s">
        <v>32</v>
      </c>
      <c r="F29" s="20">
        <v>64</v>
      </c>
      <c r="G29" s="1">
        <v>56</v>
      </c>
      <c r="H29" s="28">
        <f t="shared" si="0"/>
        <v>0.88</v>
      </c>
      <c r="I29" s="2">
        <v>672686.72</v>
      </c>
      <c r="J29" s="18">
        <f t="shared" si="1"/>
        <v>0.06732053526912758</v>
      </c>
      <c r="K29" s="38"/>
      <c r="L29" s="1"/>
    </row>
    <row r="30" spans="1:12" ht="90">
      <c r="A30" s="11">
        <v>5</v>
      </c>
      <c r="B30" s="21" t="s">
        <v>44</v>
      </c>
      <c r="C30" s="1" t="s">
        <v>66</v>
      </c>
      <c r="D30" s="2" t="s">
        <v>20</v>
      </c>
      <c r="E30" s="2" t="s">
        <v>32</v>
      </c>
      <c r="F30" s="20">
        <v>77</v>
      </c>
      <c r="G30" s="1">
        <v>26</v>
      </c>
      <c r="H30" s="28">
        <f t="shared" si="0"/>
        <v>0.34</v>
      </c>
      <c r="I30" s="2">
        <v>808801.07</v>
      </c>
      <c r="J30" s="18">
        <f t="shared" si="1"/>
        <v>0.08094246450805975</v>
      </c>
      <c r="K30" s="38"/>
      <c r="L30" s="1"/>
    </row>
    <row r="31" spans="1:12" ht="120">
      <c r="A31" s="11">
        <v>6</v>
      </c>
      <c r="B31" s="21" t="s">
        <v>45</v>
      </c>
      <c r="C31" s="1" t="s">
        <v>67</v>
      </c>
      <c r="D31" s="2" t="s">
        <v>20</v>
      </c>
      <c r="E31" s="2" t="s">
        <v>32</v>
      </c>
      <c r="F31" s="20">
        <v>5</v>
      </c>
      <c r="G31" s="1">
        <v>4</v>
      </c>
      <c r="H31" s="28">
        <f t="shared" si="0"/>
        <v>0.8</v>
      </c>
      <c r="I31" s="2">
        <v>51190.3</v>
      </c>
      <c r="J31" s="18">
        <f t="shared" si="1"/>
        <v>0.005122976705392998</v>
      </c>
      <c r="K31" s="38"/>
      <c r="L31" s="1"/>
    </row>
    <row r="32" spans="1:12" ht="90">
      <c r="A32" s="11">
        <v>7</v>
      </c>
      <c r="B32" s="19" t="s">
        <v>36</v>
      </c>
      <c r="C32" s="1" t="s">
        <v>68</v>
      </c>
      <c r="D32" s="2" t="s">
        <v>20</v>
      </c>
      <c r="E32" s="2" t="s">
        <v>32</v>
      </c>
      <c r="F32" s="20">
        <v>3350</v>
      </c>
      <c r="G32" s="1">
        <v>2242</v>
      </c>
      <c r="H32" s="28">
        <f t="shared" si="0"/>
        <v>0.67</v>
      </c>
      <c r="I32" s="2">
        <v>1515138</v>
      </c>
      <c r="J32" s="18">
        <f t="shared" si="1"/>
        <v>0.15163061516450843</v>
      </c>
      <c r="K32" s="38"/>
      <c r="L32" s="1"/>
    </row>
    <row r="33" spans="1:12" ht="75">
      <c r="A33" s="11">
        <v>8</v>
      </c>
      <c r="B33" s="19" t="s">
        <v>51</v>
      </c>
      <c r="C33" s="1" t="s">
        <v>69</v>
      </c>
      <c r="D33" s="2" t="s">
        <v>80</v>
      </c>
      <c r="E33" s="2" t="s">
        <v>32</v>
      </c>
      <c r="F33" s="20">
        <v>56</v>
      </c>
      <c r="G33" s="1">
        <v>45</v>
      </c>
      <c r="H33" s="28">
        <f t="shared" si="0"/>
        <v>0.8</v>
      </c>
      <c r="I33" s="2">
        <v>25327.68</v>
      </c>
      <c r="J33" s="18">
        <f t="shared" si="1"/>
        <v>0.0025347207311082007</v>
      </c>
      <c r="K33" s="38"/>
      <c r="L33" s="1"/>
    </row>
    <row r="34" spans="1:12" ht="75">
      <c r="A34" s="11">
        <v>9</v>
      </c>
      <c r="B34" s="19" t="s">
        <v>37</v>
      </c>
      <c r="C34" s="1" t="s">
        <v>70</v>
      </c>
      <c r="D34" s="1" t="s">
        <v>23</v>
      </c>
      <c r="E34" s="2" t="s">
        <v>32</v>
      </c>
      <c r="F34" s="20">
        <v>480</v>
      </c>
      <c r="G34" s="1">
        <v>618</v>
      </c>
      <c r="H34" s="28">
        <f t="shared" si="0"/>
        <v>1.29</v>
      </c>
      <c r="I34" s="2">
        <v>217094.4</v>
      </c>
      <c r="J34" s="18">
        <f t="shared" si="1"/>
        <v>0.021726177695213147</v>
      </c>
      <c r="K34" s="38"/>
      <c r="L34" s="1"/>
    </row>
    <row r="35" spans="1:12" ht="75">
      <c r="A35" s="11">
        <v>10</v>
      </c>
      <c r="B35" s="19" t="s">
        <v>38</v>
      </c>
      <c r="C35" s="1" t="s">
        <v>57</v>
      </c>
      <c r="D35" s="2" t="s">
        <v>22</v>
      </c>
      <c r="E35" s="2" t="s">
        <v>32</v>
      </c>
      <c r="F35" s="20">
        <v>1040</v>
      </c>
      <c r="G35" s="1">
        <v>891</v>
      </c>
      <c r="H35" s="28">
        <f t="shared" si="0"/>
        <v>0.86</v>
      </c>
      <c r="I35" s="2">
        <v>470371.19999999995</v>
      </c>
      <c r="J35" s="18">
        <f t="shared" si="1"/>
        <v>0.04707338500629515</v>
      </c>
      <c r="K35" s="38"/>
      <c r="L35" s="1"/>
    </row>
    <row r="36" spans="1:12" ht="94.5" customHeight="1">
      <c r="A36" s="11">
        <v>11</v>
      </c>
      <c r="B36" s="19" t="s">
        <v>39</v>
      </c>
      <c r="C36" s="1" t="s">
        <v>71</v>
      </c>
      <c r="D36" s="2" t="s">
        <v>21</v>
      </c>
      <c r="E36" s="2" t="s">
        <v>32</v>
      </c>
      <c r="F36" s="20">
        <v>300</v>
      </c>
      <c r="G36" s="1">
        <v>169</v>
      </c>
      <c r="H36" s="28">
        <f t="shared" si="0"/>
        <v>0.56</v>
      </c>
      <c r="I36" s="2">
        <v>135684</v>
      </c>
      <c r="J36" s="18">
        <f t="shared" si="1"/>
        <v>0.013578861059508217</v>
      </c>
      <c r="K36" s="38"/>
      <c r="L36" s="1"/>
    </row>
    <row r="37" spans="1:12" ht="94.5" customHeight="1">
      <c r="A37" s="11">
        <v>12</v>
      </c>
      <c r="B37" s="19" t="s">
        <v>52</v>
      </c>
      <c r="C37" s="1" t="s">
        <v>72</v>
      </c>
      <c r="D37" s="3" t="s">
        <v>53</v>
      </c>
      <c r="E37" s="2" t="s">
        <v>32</v>
      </c>
      <c r="F37" s="20">
        <v>58</v>
      </c>
      <c r="G37" s="1">
        <v>17</v>
      </c>
      <c r="H37" s="28">
        <f t="shared" si="0"/>
        <v>0.29</v>
      </c>
      <c r="I37" s="2">
        <v>26232.239999999998</v>
      </c>
      <c r="J37" s="18">
        <f t="shared" si="1"/>
        <v>0.002625246471504922</v>
      </c>
      <c r="K37" s="38"/>
      <c r="L37" s="1"/>
    </row>
    <row r="38" spans="1:12" ht="99.75" customHeight="1">
      <c r="A38" s="11">
        <v>13</v>
      </c>
      <c r="B38" s="19" t="s">
        <v>40</v>
      </c>
      <c r="C38" s="1" t="s">
        <v>58</v>
      </c>
      <c r="D38" s="2" t="s">
        <v>20</v>
      </c>
      <c r="E38" s="2" t="s">
        <v>32</v>
      </c>
      <c r="F38" s="20">
        <v>52</v>
      </c>
      <c r="G38" s="1">
        <v>48</v>
      </c>
      <c r="H38" s="28">
        <f t="shared" si="0"/>
        <v>0.92</v>
      </c>
      <c r="I38" s="2">
        <v>628698.2000000001</v>
      </c>
      <c r="J38" s="18">
        <f t="shared" si="1"/>
        <v>0.06291829181158361</v>
      </c>
      <c r="K38" s="38"/>
      <c r="L38" s="1"/>
    </row>
    <row r="39" spans="1:12" ht="90">
      <c r="A39" s="11">
        <v>14</v>
      </c>
      <c r="B39" s="19" t="s">
        <v>41</v>
      </c>
      <c r="C39" s="1" t="s">
        <v>59</v>
      </c>
      <c r="D39" s="2" t="s">
        <v>20</v>
      </c>
      <c r="E39" s="2" t="s">
        <v>32</v>
      </c>
      <c r="F39" s="20">
        <v>50</v>
      </c>
      <c r="G39" s="1">
        <v>46</v>
      </c>
      <c r="H39" s="28">
        <f t="shared" si="0"/>
        <v>0.92</v>
      </c>
      <c r="I39" s="2">
        <v>548262</v>
      </c>
      <c r="J39" s="18">
        <f t="shared" si="1"/>
        <v>0.0548684702854286</v>
      </c>
      <c r="K39" s="38"/>
      <c r="L39" s="1"/>
    </row>
    <row r="40" spans="1:12" ht="95.25" customHeight="1">
      <c r="A40" s="11">
        <v>15</v>
      </c>
      <c r="B40" s="19" t="s">
        <v>42</v>
      </c>
      <c r="C40" s="1" t="s">
        <v>73</v>
      </c>
      <c r="D40" s="2" t="s">
        <v>20</v>
      </c>
      <c r="E40" s="2" t="s">
        <v>32</v>
      </c>
      <c r="F40" s="20">
        <v>50</v>
      </c>
      <c r="G40" s="1">
        <v>40</v>
      </c>
      <c r="H40" s="28">
        <f t="shared" si="0"/>
        <v>0.8</v>
      </c>
      <c r="I40" s="2">
        <v>548262</v>
      </c>
      <c r="J40" s="18">
        <f t="shared" si="1"/>
        <v>0.0548684702854286</v>
      </c>
      <c r="K40" s="38"/>
      <c r="L40" s="1"/>
    </row>
    <row r="41" spans="1:12" ht="95.25" customHeight="1">
      <c r="A41" s="11">
        <v>16</v>
      </c>
      <c r="B41" s="19" t="s">
        <v>46</v>
      </c>
      <c r="C41" s="1" t="s">
        <v>74</v>
      </c>
      <c r="D41" s="2" t="s">
        <v>20</v>
      </c>
      <c r="E41" s="2" t="s">
        <v>32</v>
      </c>
      <c r="F41" s="20">
        <v>40</v>
      </c>
      <c r="G41" s="1">
        <v>39</v>
      </c>
      <c r="H41" s="28">
        <f t="shared" si="0"/>
        <v>0.98</v>
      </c>
      <c r="I41" s="2">
        <v>438609.6</v>
      </c>
      <c r="J41" s="18">
        <f t="shared" si="1"/>
        <v>0.043894776228342876</v>
      </c>
      <c r="K41" s="38"/>
      <c r="L41" s="1"/>
    </row>
    <row r="42" spans="1:12" ht="95.25" customHeight="1">
      <c r="A42" s="11">
        <v>17</v>
      </c>
      <c r="B42" s="19" t="s">
        <v>47</v>
      </c>
      <c r="C42" s="1" t="s">
        <v>75</v>
      </c>
      <c r="D42" s="2" t="s">
        <v>20</v>
      </c>
      <c r="E42" s="2" t="s">
        <v>32</v>
      </c>
      <c r="F42" s="20">
        <v>50</v>
      </c>
      <c r="G42" s="1">
        <v>20</v>
      </c>
      <c r="H42" s="28">
        <f t="shared" si="0"/>
        <v>0.4</v>
      </c>
      <c r="I42" s="2">
        <v>548262</v>
      </c>
      <c r="J42" s="18">
        <f t="shared" si="1"/>
        <v>0.0548684702854286</v>
      </c>
      <c r="K42" s="38"/>
      <c r="L42" s="1"/>
    </row>
    <row r="43" spans="1:12" ht="95.25" customHeight="1">
      <c r="A43" s="11">
        <v>18</v>
      </c>
      <c r="B43" s="19" t="s">
        <v>48</v>
      </c>
      <c r="C43" s="1" t="s">
        <v>76</v>
      </c>
      <c r="D43" s="2" t="s">
        <v>20</v>
      </c>
      <c r="E43" s="2" t="s">
        <v>32</v>
      </c>
      <c r="F43" s="20">
        <v>8</v>
      </c>
      <c r="G43" s="1">
        <v>5</v>
      </c>
      <c r="H43" s="28">
        <f t="shared" si="0"/>
        <v>0.63</v>
      </c>
      <c r="I43" s="2">
        <v>87722.32</v>
      </c>
      <c r="J43" s="18">
        <f t="shared" si="1"/>
        <v>0.008778995276508056</v>
      </c>
      <c r="K43" s="38"/>
      <c r="L43" s="1"/>
    </row>
    <row r="44" spans="1:12" ht="409.5">
      <c r="A44" s="11">
        <v>19</v>
      </c>
      <c r="B44" s="19" t="s">
        <v>49</v>
      </c>
      <c r="C44" s="1" t="s">
        <v>60</v>
      </c>
      <c r="D44" s="2" t="s">
        <v>25</v>
      </c>
      <c r="E44" s="2" t="s">
        <v>32</v>
      </c>
      <c r="F44" s="20">
        <v>73</v>
      </c>
      <c r="G44" s="1">
        <v>61</v>
      </c>
      <c r="H44" s="28">
        <f t="shared" si="0"/>
        <v>0.84</v>
      </c>
      <c r="I44" s="29">
        <v>423182.46</v>
      </c>
      <c r="J44" s="18">
        <f t="shared" si="1"/>
        <v>0.04235087281596131</v>
      </c>
      <c r="K44" s="38"/>
      <c r="L44" s="1"/>
    </row>
    <row r="45" spans="1:12" ht="409.5">
      <c r="A45" s="11">
        <v>20</v>
      </c>
      <c r="B45" s="19" t="s">
        <v>50</v>
      </c>
      <c r="C45" s="1" t="s">
        <v>61</v>
      </c>
      <c r="D45" s="2" t="s">
        <v>25</v>
      </c>
      <c r="E45" s="2" t="s">
        <v>32</v>
      </c>
      <c r="F45" s="20">
        <v>77</v>
      </c>
      <c r="G45" s="1">
        <v>68</v>
      </c>
      <c r="H45" s="28">
        <f t="shared" si="0"/>
        <v>0.88</v>
      </c>
      <c r="I45" s="29">
        <v>446370.54000000004</v>
      </c>
      <c r="J45" s="18">
        <f t="shared" si="1"/>
        <v>0.04467146858669892</v>
      </c>
      <c r="K45" s="39"/>
      <c r="L45" s="1"/>
    </row>
    <row r="46" spans="1:12" ht="15">
      <c r="A46" s="11"/>
      <c r="B46" s="22"/>
      <c r="C46" s="22"/>
      <c r="D46" s="11"/>
      <c r="E46" s="22"/>
      <c r="F46" s="23">
        <f>SUM(F26:F45)</f>
        <v>6064</v>
      </c>
      <c r="G46" s="24">
        <f>SUM(G26:G45)</f>
        <v>4603</v>
      </c>
      <c r="H46" s="24">
        <f>SUM(H26:H45)</f>
        <v>15.530000000000001</v>
      </c>
      <c r="I46" s="24">
        <f>SUM(I26:I45)</f>
        <v>9992296.07</v>
      </c>
      <c r="J46" s="24">
        <f>SUM(J26:J45)</f>
        <v>1</v>
      </c>
      <c r="K46" s="25"/>
      <c r="L46" s="25"/>
    </row>
    <row r="47" spans="6:7" ht="15">
      <c r="F47" s="30">
        <f>SUM(F32:F37)</f>
        <v>5284</v>
      </c>
      <c r="G47" s="30">
        <f>SUM(G32:G37)</f>
        <v>3982</v>
      </c>
    </row>
  </sheetData>
  <sheetProtection/>
  <mergeCells count="27">
    <mergeCell ref="K26:K45"/>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Win</cp:lastModifiedBy>
  <cp:lastPrinted>2023-07-04T11:53:06Z</cp:lastPrinted>
  <dcterms:created xsi:type="dcterms:W3CDTF">2016-02-04T06:52:46Z</dcterms:created>
  <dcterms:modified xsi:type="dcterms:W3CDTF">2023-07-24T05:58:39Z</dcterms:modified>
  <cp:category/>
  <cp:version/>
  <cp:contentType/>
  <cp:contentStatus/>
</cp:coreProperties>
</file>