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15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59" i="4" l="1"/>
  <c r="D21" i="4" l="1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208" i="4" l="1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0" i="4" l="1"/>
  <c r="E175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F48" i="4"/>
  <c r="F92" i="4"/>
  <c r="D86" i="4"/>
  <c r="F114" i="4"/>
  <c r="D31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20" i="4" l="1"/>
  <c r="E86" i="4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<sst xmlns="http://schemas.openxmlformats.org/spreadsheetml/2006/main" count="3005" uniqueCount="496">
  <si>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</si>
  <si>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</si>
  <si>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</si>
  <si>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</si>
  <si>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</si>
  <si>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</si>
  <si>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</si>
  <si>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</si>
  <si>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</si>
  <si>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</si>
  <si>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</si>
  <si>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</si>
  <si>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</si>
  <si>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</si>
  <si>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</si>
  <si>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</si>
  <si>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</si>
  <si>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</si>
  <si>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</si>
  <si>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</si>
  <si>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</si>
  <si>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</si>
  <si>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</si>
  <si>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</si>
  <si>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</si>
  <si>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</si>
  <si>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</si>
  <si>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</si>
  <si>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</si>
  <si>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</si>
  <si>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</si>
  <si>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</si>
  <si>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</si>
  <si>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</si>
  <si>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</si>
  <si>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</si>
  <si>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</si>
  <si>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</si>
  <si>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</si>
  <si>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</si>
  <si>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</si>
  <si>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</si>
  <si>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</si>
  <si>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</si>
  <si>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</si>
  <si>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</si>
  <si>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</si>
  <si>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</si>
  <si>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</si>
  <si>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</si>
  <si>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</si>
  <si>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</si>
  <si>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</si>
  <si>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</si>
  <si>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</si>
  <si>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</si>
  <si>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</si>
  <si>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</si>
  <si>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</si>
  <si>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</si>
  <si>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</si>
  <si>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</si>
  <si>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</si>
  <si>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</si>
  <si>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</si>
  <si>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</si>
  <si>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</si>
  <si>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</si>
  <si>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</si>
  <si>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</si>
  <si>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</si>
  <si>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</si>
  <si>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</si>
  <si>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</si>
  <si>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</si>
  <si>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</si>
  <si>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</si>
  <si>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</si>
  <si>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</si>
  <si>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</si>
  <si>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</si>
  <si>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</si>
  <si>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</si>
  <si>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</si>
  <si>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</si>
  <si>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</si>
  <si>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</si>
  <si>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</si>
  <si>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</si>
  <si>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</si>
  <si>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</si>
  <si>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</si>
  <si>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</si>
  <si>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</si>
  <si>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</si>
  <si>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</si>
  <si>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</si>
  <si>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</si>
  <si>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</si>
  <si>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</si>
  <si>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</si>
  <si>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</si>
  <si>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</si>
  <si>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</si>
  <si>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</si>
  <si>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</si>
  <si>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</si>
  <si>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</si>
  <si>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</si>
  <si>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</si>
  <si>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</si>
  <si>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</si>
  <si>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</si>
  <si>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</si>
  <si>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</si>
  <si>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</si>
  <si>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</si>
  <si>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</si>
  <si>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</si>
  <si>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</si>
  <si>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</si>
  <si>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</si>
  <si>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</si>
  <si>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</si>
  <si>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</si>
  <si>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</si>
  <si>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</si>
  <si>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</si>
  <si>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</si>
  <si>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</si>
  <si>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</si>
  <si>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</si>
  <si>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</si>
  <si>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</si>
  <si>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</si>
  <si>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</si>
  <si>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</si>
  <si>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</si>
  <si>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</si>
  <si>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</si>
  <si>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</si>
  <si>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</si>
  <si>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</si>
  <si>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</si>
  <si>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</si>
  <si>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</si>
  <si>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</si>
  <si>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</si>
  <si>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</si>
  <si>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</si>
  <si>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</si>
  <si>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</si>
  <si>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</si>
  <si>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</si>
  <si>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</si>
  <si>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</si>
  <si>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</si>
  <si>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</si>
  <si>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</si>
  <si>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</si>
  <si>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</si>
  <si>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</si>
  <si>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</si>
  <si>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</si>
  <si>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</si>
  <si>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</si>
  <si>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</si>
  <si>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</si>
  <si>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</si>
  <si>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</si>
  <si>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</si>
  <si>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</si>
  <si>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</si>
  <si>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</si>
  <si>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</si>
  <si>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</si>
  <si>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</si>
  <si>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</si>
  <si>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</si>
  <si>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</si>
  <si>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</si>
  <si>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</si>
  <si>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</si>
  <si>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</si>
  <si>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</si>
  <si>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</si>
  <si>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</si>
  <si>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</si>
  <si>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</si>
  <si>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</si>
  <si>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</si>
  <si>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</si>
  <si>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</si>
  <si>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</si>
  <si>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</si>
  <si>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</si>
  <si>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</si>
  <si>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</si>
  <si>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</si>
  <si>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</si>
  <si>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</si>
  <si>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</si>
  <si>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</si>
  <si>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</si>
  <si>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</si>
  <si>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</si>
  <si>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</si>
  <si>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</si>
  <si>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</si>
  <si>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</si>
  <si>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</si>
  <si>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</si>
  <si>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</si>
  <si>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</si>
  <si>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</si>
  <si>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</si>
  <si>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</si>
  <si>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</si>
  <si>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</si>
  <si>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</si>
  <si>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</si>
  <si>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</si>
  <si>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</si>
  <si>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</si>
  <si>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</si>
  <si>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</si>
  <si>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</si>
  <si>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</si>
  <si>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</si>
  <si>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</si>
  <si>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</si>
  <si>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</si>
  <si>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</si>
  <si>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</si>
  <si>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</si>
  <si>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</si>
  <si>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</si>
  <si>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</si>
  <si>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</si>
  <si>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</si>
  <si>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</si>
  <si>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</si>
  <si>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</si>
  <si>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</si>
  <si>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</si>
  <si>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</si>
  <si>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</si>
  <si>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</si>
  <si>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</si>
  <si>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</si>
  <si>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</si>
  <si>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</si>
  <si>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</si>
  <si>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</si>
  <si>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</si>
  <si>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</si>
  <si>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</si>
  <si>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</si>
  <si>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</si>
  <si>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</si>
  <si>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</si>
  <si>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</si>
  <si>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</si>
  <si>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</si>
  <si>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</si>
  <si>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</si>
  <si>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</si>
  <si>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</si>
  <si>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</si>
  <si>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</si>
  <si>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</si>
  <si>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</si>
  <si>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</si>
  <si>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</si>
  <si>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</si>
  <si>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</si>
  <si>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</si>
  <si>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</si>
  <si>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</si>
  <si>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</si>
  <si>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</si>
  <si>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</si>
  <si>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</si>
  <si>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</si>
  <si>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</si>
  <si>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</si>
  <si>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</si>
  <si>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</si>
  <si>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</si>
  <si>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</si>
  <si>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</si>
  <si>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</si>
  <si>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</si>
  <si>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</si>
  <si>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</si>
  <si>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</si>
  <si>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</si>
  <si>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</si>
  <si>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</si>
  <si>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</si>
  <si>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</si>
  <si>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</si>
  <si>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</si>
  <si>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</si>
  <si>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</si>
  <si>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</si>
  <si>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</si>
  <si>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</si>
  <si>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</si>
  <si>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</si>
  <si>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</si>
  <si>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</si>
  <si>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</si>
  <si>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</si>
  <si>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</si>
  <si>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</si>
  <si>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</si>
  <si>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</si>
  <si>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</si>
  <si>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</si>
  <si>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</si>
  <si>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</si>
  <si>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</si>
  <si>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</si>
  <si>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</si>
  <si>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</si>
  <si>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</si>
  <si>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</si>
  <si>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</si>
  <si>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</si>
  <si>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</si>
  <si>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</si>
  <si>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</si>
  <si>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</si>
  <si>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</si>
  <si>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</si>
  <si>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</si>
  <si>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</si>
  <si>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</si>
  <si>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</si>
  <si>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</si>
  <si>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</si>
  <si>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</si>
  <si>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</si>
  <si>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</si>
  <si>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</si>
  <si>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</si>
  <si>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</si>
  <si>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</si>
  <si>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</si>
  <si>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</si>
  <si>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</si>
  <si>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</si>
  <si>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</si>
  <si>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</si>
  <si>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</si>
  <si>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</si>
  <si>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</si>
  <si>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</si>
  <si>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</si>
  <si>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</si>
  <si>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</si>
  <si>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</si>
  <si>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</si>
  <si>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</si>
  <si>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</si>
  <si>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</si>
  <si>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</si>
  <si>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</si>
  <si>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</si>
  <si>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</si>
  <si>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</si>
  <si>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</si>
  <si>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</si>
  <si>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</si>
  <si>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</si>
  <si>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</si>
  <si>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</si>
  <si>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</si>
  <si>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</si>
  <si>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</si>
  <si>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</si>
  <si>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</si>
  <si>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</si>
  <si>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</si>
  <si>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</si>
  <si>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</si>
  <si>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</si>
  <si>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</si>
  <si>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</si>
  <si>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</si>
  <si>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</si>
  <si>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</si>
  <si>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</si>
  <si>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</si>
  <si>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</si>
  <si>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</si>
  <si>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</si>
  <si>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</si>
  <si>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</si>
  <si>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</si>
  <si>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</si>
  <si>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</si>
  <si>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</si>
  <si>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</si>
  <si>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</si>
  <si>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</si>
  <si>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</si>
  <si>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</si>
  <si>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</si>
  <si>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</si>
  <si>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</si>
  <si>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</si>
  <si>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</si>
  <si>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</si>
  <si>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</si>
  <si>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</si>
  <si>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</si>
  <si>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</si>
  <si>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</si>
  <si>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</si>
  <si>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</si>
  <si>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</si>
  <si>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</si>
  <si>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</si>
  <si>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</si>
  <si>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</si>
  <si>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</si>
  <si>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</si>
  <si>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</si>
  <si>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</si>
  <si>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</si>
  <si>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</si>
  <si>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</si>
  <si>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</si>
  <si>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</si>
  <si>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</si>
  <si>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</si>
  <si>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</si>
  <si>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</si>
  <si>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</si>
  <si>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</si>
  <si>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</si>
  <si>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</si>
  <si>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</si>
  <si>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</si>
  <si>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</si>
  <si>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</si>
  <si>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</si>
  <si>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</si>
  <si>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</si>
  <si>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</si>
  <si>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</si>
  <si>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</si>
  <si>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</si>
  <si>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</si>
  <si>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</si>
  <si>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</si>
  <si>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</si>
  <si>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</si>
  <si>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</si>
  <si>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</si>
  <si>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</si>
  <si>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</si>
  <si>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</si>
  <si>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</si>
  <si>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</si>
  <si>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</si>
  <si>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</si>
  <si>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</si>
  <si>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</si>
  <si>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</si>
  <si>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</si>
  <si>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</si>
  <si>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</si>
  <si>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</si>
  <si>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</si>
  <si>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</si>
  <si>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</si>
  <si>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</si>
  <si>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</si>
  <si>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</si>
  <si>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</si>
  <si>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</si>
  <si>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</si>
  <si>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</si>
  <si>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</si>
  <si>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</si>
  <si>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</si>
  <si>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</si>
  <si>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</si>
  <si>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</si>
  <si>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Калининского района</t>
  </si>
  <si>
    <t>Бугреева Елена Юрьевна</t>
  </si>
  <si>
    <t>Новикова Валентина Ивановна</t>
  </si>
  <si>
    <t>«31 »  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</si>
</sst>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topLeftCell="A6" zoomScaleNormal="100" zoomScaleSheetLayoutView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 x14ac:dyDescent="0.2">
      <c r="A1" t="s">
        <v>0</v>
      </c>
    </row>
    <row r="2" spans="1:13" ht="43.35" customHeight="1" x14ac:dyDescent="0.2">
      <c r="A2" s="57" t="s">
        <v>0</v>
      </c>
      <c r="B2" s="57" t="s">
        <v>0</v>
      </c>
      <c r="C2" s="57" t="s">
        <v>0</v>
      </c>
      <c r="D2" s="57" t="s">
        <v>0</v>
      </c>
      <c r="E2" s="67" t="s">
        <v>1</v>
      </c>
      <c r="F2" s="67"/>
      <c r="G2" s="67"/>
    </row>
    <row r="3" spans="1:13" ht="18" customHeight="1" x14ac:dyDescent="0.2">
      <c r="A3" s="57" t="s">
        <v>0</v>
      </c>
      <c r="B3" s="57" t="s">
        <v>0</v>
      </c>
      <c r="C3" s="57" t="s">
        <v>0</v>
      </c>
      <c r="D3" s="57" t="s">
        <v>0</v>
      </c>
      <c r="E3" s="66" t="s">
        <v>0</v>
      </c>
      <c r="F3" s="66" t="s">
        <v>0</v>
      </c>
      <c r="G3" s="66" t="s">
        <v>0</v>
      </c>
    </row>
    <row r="4" spans="1:13" ht="18" customHeight="1" x14ac:dyDescent="0.2">
      <c r="A4" s="57" t="s">
        <v>0</v>
      </c>
      <c r="B4" s="57" t="s">
        <v>0</v>
      </c>
      <c r="C4" s="57" t="s">
        <v>0</v>
      </c>
      <c r="D4" s="57" t="s">
        <v>0</v>
      </c>
      <c r="E4" s="66" t="s">
        <v>0</v>
      </c>
      <c r="F4" s="66" t="s">
        <v>0</v>
      </c>
      <c r="G4" s="66" t="s">
        <v>0</v>
      </c>
    </row>
    <row r="5" spans="1:13" ht="77.25" customHeight="1" x14ac:dyDescent="0.2">
      <c r="A5" s="57" t="s">
        <v>0</v>
      </c>
      <c r="B5" s="57" t="s">
        <v>0</v>
      </c>
      <c r="C5" s="57" t="s">
        <v>0</v>
      </c>
      <c r="D5" s="57" t="s">
        <v>0</v>
      </c>
      <c r="E5" s="68" t="s">
        <v>2</v>
      </c>
      <c r="F5" s="68"/>
      <c r="G5" s="68"/>
    </row>
    <row r="6" spans="1:13" ht="12.75" customHeight="1" x14ac:dyDescent="0.2">
      <c r="A6" s="57" t="s">
        <v>0</v>
      </c>
      <c r="B6" s="57" t="s">
        <v>0</v>
      </c>
      <c r="C6" s="57" t="s">
        <v>0</v>
      </c>
      <c r="D6" s="57" t="s">
        <v>0</v>
      </c>
      <c r="E6" s="68" t="s">
        <v>3</v>
      </c>
      <c r="F6" s="68"/>
      <c r="G6" s="68"/>
    </row>
    <row r="7" spans="1:13" ht="12.75" customHeight="1" x14ac:dyDescent="0.2">
      <c r="A7" s="57" t="s">
        <v>0</v>
      </c>
      <c r="B7" s="57" t="s">
        <v>0</v>
      </c>
      <c r="C7" s="57" t="s">
        <v>0</v>
      </c>
      <c r="D7" s="57" t="s">
        <v>0</v>
      </c>
      <c r="E7" s="62" t="s">
        <v>4</v>
      </c>
      <c r="F7" s="62"/>
      <c r="G7" s="62"/>
    </row>
    <row r="8" spans="1:13" ht="30.4" customHeight="1" x14ac:dyDescent="0.2">
      <c r="A8" s="57" t="s">
        <v>0</v>
      </c>
      <c r="B8" s="57" t="s">
        <v>0</v>
      </c>
      <c r="C8" s="57" t="s">
        <v>0</v>
      </c>
      <c r="D8" s="57" t="s">
        <v>0</v>
      </c>
      <c r="E8" s="65" t="s">
        <v>5</v>
      </c>
      <c r="F8" s="65"/>
      <c r="G8" s="65"/>
    </row>
    <row r="9" spans="1:13" ht="31.35" customHeight="1" x14ac:dyDescent="0.2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1" t="s">
        <v>494</v>
      </c>
    </row>
    <row r="10" spans="1:13" ht="12.75" customHeight="1" x14ac:dyDescent="0.2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13" ht="12.75" customHeight="1" x14ac:dyDescent="0.2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13" ht="12.75" customHeight="1" x14ac:dyDescent="0.2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13" ht="30.2" customHeight="1" x14ac:dyDescent="0.2">
      <c r="A13" s="57" t="s">
        <v>0</v>
      </c>
      <c r="B13" s="57" t="s">
        <v>0</v>
      </c>
      <c r="C13" s="57" t="s">
        <v>0</v>
      </c>
      <c r="D13" s="57" t="s">
        <v>0</v>
      </c>
      <c r="E13" s="62" t="s">
        <v>8</v>
      </c>
      <c r="F13" s="62"/>
      <c r="G13" s="62"/>
    </row>
    <row r="14" spans="1:13" ht="12.75" customHeight="1" x14ac:dyDescent="0.2">
      <c r="A14" s="57" t="s">
        <v>0</v>
      </c>
      <c r="B14" s="57" t="s">
        <v>0</v>
      </c>
      <c r="C14" s="57" t="s">
        <v>0</v>
      </c>
      <c r="D14" s="57" t="s">
        <v>0</v>
      </c>
      <c r="E14" s="65" t="s">
        <v>9</v>
      </c>
      <c r="F14" s="65"/>
      <c r="G14" s="65"/>
    </row>
    <row r="15" spans="1:13" ht="27.2" customHeight="1" x14ac:dyDescent="0.2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1" t="s">
        <v>493</v>
      </c>
      <c r="H15" s="60"/>
      <c r="I15" s="60"/>
      <c r="J15" s="60"/>
      <c r="K15" s="60"/>
      <c r="L15" s="60"/>
      <c r="M15" s="60"/>
    </row>
    <row r="16" spans="1:13" ht="12.75" customHeight="1" x14ac:dyDescent="0.2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 x14ac:dyDescent="0.2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 x14ac:dyDescent="0.2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65" customHeight="1" x14ac:dyDescent="0.2">
      <c r="A19" s="57" t="s">
        <v>0</v>
      </c>
      <c r="B19" s="57" t="s">
        <v>0</v>
      </c>
      <c r="C19" s="57" t="s">
        <v>0</v>
      </c>
      <c r="D19" s="57" t="s">
        <v>0</v>
      </c>
      <c r="E19" s="62" t="s">
        <v>491</v>
      </c>
      <c r="F19" s="62"/>
      <c r="G19" s="62"/>
    </row>
    <row r="20" spans="1:7" ht="29.45" customHeight="1" x14ac:dyDescent="0.2">
      <c r="A20" s="57" t="s">
        <v>0</v>
      </c>
      <c r="B20" s="57" t="s">
        <v>0</v>
      </c>
      <c r="C20" s="57" t="s">
        <v>0</v>
      </c>
      <c r="D20" s="57" t="s">
        <v>0</v>
      </c>
      <c r="E20" s="65" t="s">
        <v>11</v>
      </c>
      <c r="F20" s="65"/>
      <c r="G20" s="65"/>
    </row>
    <row r="21" spans="1:7" ht="25.9" customHeight="1" x14ac:dyDescent="0.2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58"/>
    </row>
    <row r="22" spans="1:7" ht="12.75" customHeight="1" x14ac:dyDescent="0.2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 x14ac:dyDescent="0.2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 x14ac:dyDescent="0.2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 x14ac:dyDescent="0.2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 x14ac:dyDescent="0.2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62" t="s">
        <v>492</v>
      </c>
      <c r="B27" s="62"/>
      <c r="C27" s="62"/>
      <c r="D27" s="62"/>
      <c r="E27" s="62"/>
      <c r="F27" s="62"/>
      <c r="G27" s="62"/>
    </row>
    <row r="28" spans="1:7" ht="12.75" customHeight="1" x14ac:dyDescent="0.2">
      <c r="A28" s="63" t="s">
        <v>14</v>
      </c>
      <c r="B28" s="63"/>
      <c r="C28" s="63"/>
      <c r="D28" s="63"/>
      <c r="E28" s="63"/>
      <c r="F28" s="63"/>
      <c r="G28" s="63"/>
    </row>
    <row r="29" spans="1:7" ht="18" customHeight="1" x14ac:dyDescent="0.2">
      <c r="A29" s="64" t="s">
        <v>485</v>
      </c>
      <c r="B29" s="62"/>
      <c r="C29" s="62"/>
      <c r="D29" s="62"/>
      <c r="E29" s="62"/>
      <c r="F29" s="62"/>
      <c r="G29" s="6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27" zoomScale="60" zoomScaleNormal="60" workbookViewId="0">
      <selection activeCell="AB29" sqref="AB29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0000000000003" customHeight="1" x14ac:dyDescent="0.2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 x14ac:dyDescent="0.2">
      <c r="A4" s="69" t="s">
        <v>185</v>
      </c>
      <c r="B4" s="69" t="s">
        <v>186</v>
      </c>
      <c r="C4" s="69" t="s">
        <v>187</v>
      </c>
      <c r="D4" s="75" t="s">
        <v>188</v>
      </c>
      <c r="E4" s="76"/>
      <c r="F4" s="77"/>
      <c r="G4" s="75" t="s">
        <v>189</v>
      </c>
      <c r="H4" s="77"/>
      <c r="I4" s="78" t="s">
        <v>190</v>
      </c>
      <c r="J4" s="78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 x14ac:dyDescent="0.2">
      <c r="A5" s="74"/>
      <c r="B5" s="74"/>
      <c r="C5" s="74"/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78"/>
      <c r="J5" s="78"/>
      <c r="K5" s="71" t="s">
        <v>486</v>
      </c>
      <c r="L5" s="71"/>
      <c r="M5" s="71" t="s">
        <v>487</v>
      </c>
      <c r="N5" s="71"/>
      <c r="O5" s="71" t="s">
        <v>488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 x14ac:dyDescent="0.2">
      <c r="A6" s="70"/>
      <c r="B6" s="70"/>
      <c r="C6" s="70"/>
      <c r="D6" s="70"/>
      <c r="E6" s="70"/>
      <c r="F6" s="70"/>
      <c r="G6" s="70"/>
      <c r="H6" s="70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102</v>
      </c>
      <c r="M9" s="5" t="s">
        <v>0</v>
      </c>
      <c r="N9" s="5">
        <f>L9</f>
        <v>102</v>
      </c>
      <c r="O9" s="5" t="s">
        <v>0</v>
      </c>
      <c r="P9" s="5">
        <f>N9</f>
        <v>102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102</v>
      </c>
      <c r="M10" s="5" t="s">
        <v>0</v>
      </c>
      <c r="N10" s="5">
        <f t="shared" ref="N10:N14" si="0">L10</f>
        <v>102</v>
      </c>
      <c r="O10" s="5" t="s">
        <v>0</v>
      </c>
      <c r="P10" s="5">
        <f t="shared" ref="P10:P13" si="1">N10</f>
        <v>102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22</v>
      </c>
      <c r="M11" s="5" t="s">
        <v>0</v>
      </c>
      <c r="N11" s="5">
        <f t="shared" si="0"/>
        <v>22</v>
      </c>
      <c r="O11" s="5" t="s">
        <v>0</v>
      </c>
      <c r="P11" s="5">
        <f t="shared" si="1"/>
        <v>22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28</v>
      </c>
      <c r="M13" s="5" t="s">
        <v>0</v>
      </c>
      <c r="N13" s="5">
        <f t="shared" si="0"/>
        <v>28</v>
      </c>
      <c r="O13" s="5" t="s">
        <v>0</v>
      </c>
      <c r="P13" s="5">
        <f t="shared" si="1"/>
        <v>28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3595</v>
      </c>
      <c r="L15" s="5" t="s">
        <v>0</v>
      </c>
      <c r="M15" s="5">
        <f>K15</f>
        <v>3595</v>
      </c>
      <c r="N15" s="5" t="s">
        <v>0</v>
      </c>
      <c r="O15" s="5">
        <f>M15</f>
        <v>3595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400</v>
      </c>
      <c r="L16" s="5" t="s">
        <v>0</v>
      </c>
      <c r="M16" s="5">
        <f t="shared" ref="M16:M31" si="2">K16</f>
        <v>400</v>
      </c>
      <c r="N16" s="5" t="s">
        <v>0</v>
      </c>
      <c r="O16" s="5">
        <f t="shared" ref="O16:O31" si="3">M16</f>
        <v>400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3934</v>
      </c>
      <c r="L17" s="5" t="s">
        <v>0</v>
      </c>
      <c r="M17" s="5">
        <f t="shared" si="2"/>
        <v>3934</v>
      </c>
      <c r="N17" s="5" t="s">
        <v>0</v>
      </c>
      <c r="O17" s="5">
        <f t="shared" si="3"/>
        <v>3934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154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1112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170</v>
      </c>
      <c r="L20" s="5" t="s">
        <v>0</v>
      </c>
      <c r="M20" s="5">
        <f t="shared" si="2"/>
        <v>170</v>
      </c>
      <c r="N20" s="5" t="s">
        <v>0</v>
      </c>
      <c r="O20" s="5">
        <f t="shared" si="3"/>
        <v>170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20</v>
      </c>
      <c r="L21" s="5" t="s">
        <v>0</v>
      </c>
      <c r="M21" s="5">
        <f t="shared" si="2"/>
        <v>20</v>
      </c>
      <c r="N21" s="5" t="s">
        <v>0</v>
      </c>
      <c r="O21" s="5">
        <f t="shared" si="3"/>
        <v>20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20</v>
      </c>
      <c r="L22" s="5" t="s">
        <v>0</v>
      </c>
      <c r="M22" s="5">
        <f t="shared" si="2"/>
        <v>20</v>
      </c>
      <c r="N22" s="5" t="s">
        <v>0</v>
      </c>
      <c r="O22" s="5">
        <f t="shared" si="3"/>
        <v>20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20</v>
      </c>
      <c r="L23" s="5" t="s">
        <v>0</v>
      </c>
      <c r="M23" s="5">
        <f t="shared" si="2"/>
        <v>20</v>
      </c>
      <c r="N23" s="5" t="s">
        <v>0</v>
      </c>
      <c r="O23" s="5">
        <f t="shared" si="3"/>
        <v>20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15</v>
      </c>
      <c r="L25" s="5" t="s">
        <v>0</v>
      </c>
      <c r="M25" s="5">
        <f t="shared" si="2"/>
        <v>15</v>
      </c>
      <c r="N25" s="5" t="s">
        <v>0</v>
      </c>
      <c r="O25" s="5">
        <f t="shared" si="3"/>
        <v>15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11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7</v>
      </c>
      <c r="L28" s="5"/>
      <c r="M28" s="5">
        <f t="shared" si="2"/>
        <v>7</v>
      </c>
      <c r="N28" s="5"/>
      <c r="O28" s="5">
        <f t="shared" si="3"/>
        <v>7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50</v>
      </c>
      <c r="L29" s="5" t="s">
        <v>0</v>
      </c>
      <c r="M29" s="5">
        <f t="shared" si="2"/>
        <v>50</v>
      </c>
      <c r="N29" s="5" t="s">
        <v>0</v>
      </c>
      <c r="O29" s="5">
        <f t="shared" si="3"/>
        <v>50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9</v>
      </c>
      <c r="L30" s="5" t="s">
        <v>0</v>
      </c>
      <c r="M30" s="5">
        <f t="shared" si="2"/>
        <v>9</v>
      </c>
      <c r="N30" s="5" t="s">
        <v>0</v>
      </c>
      <c r="O30" s="5">
        <f t="shared" si="3"/>
        <v>9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Q4" sqref="Q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65" customHeight="1" x14ac:dyDescent="0.2">
      <c r="A3" s="79" t="s">
        <v>185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81</v>
      </c>
      <c r="I3" s="71"/>
      <c r="J3" s="71" t="s">
        <v>82</v>
      </c>
      <c r="K3" s="71"/>
      <c r="L3" s="71"/>
      <c r="M3" s="71" t="s">
        <v>83</v>
      </c>
    </row>
    <row r="4" spans="1:13" ht="160.5" customHeight="1" x14ac:dyDescent="0.2">
      <c r="A4" s="80" t="s">
        <v>0</v>
      </c>
      <c r="B4" s="71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1" t="s">
        <v>0</v>
      </c>
    </row>
    <row r="5" spans="1:13" ht="160.5" customHeight="1" x14ac:dyDescent="0.2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53" workbookViewId="0">
      <selection activeCell="A283" sqref="A283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1" t="s">
        <v>90</v>
      </c>
      <c r="B2" s="81"/>
      <c r="C2" s="81"/>
      <c r="D2" s="81"/>
      <c r="E2" s="81"/>
      <c r="F2" s="81"/>
      <c r="G2" s="81"/>
    </row>
    <row r="3" spans="1:7" ht="29.85" customHeight="1" x14ac:dyDescent="0.2">
      <c r="A3" s="82" t="s">
        <v>91</v>
      </c>
      <c r="B3" s="82" t="s">
        <v>92</v>
      </c>
      <c r="C3" s="82" t="s">
        <v>28</v>
      </c>
      <c r="D3" s="82" t="s">
        <v>93</v>
      </c>
      <c r="E3" s="82"/>
      <c r="F3" s="82"/>
      <c r="G3" s="82" t="s">
        <v>94</v>
      </c>
    </row>
    <row r="4" spans="1:7" ht="53.65" customHeight="1" x14ac:dyDescent="0.2">
      <c r="A4" s="82" t="s">
        <v>0</v>
      </c>
      <c r="B4" s="82" t="s">
        <v>0</v>
      </c>
      <c r="C4" s="82" t="s">
        <v>0</v>
      </c>
      <c r="D4" s="18" t="s">
        <v>95</v>
      </c>
      <c r="E4" s="18" t="s">
        <v>96</v>
      </c>
      <c r="F4" s="18" t="s">
        <v>97</v>
      </c>
      <c r="G4" s="82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13702425.889999999</v>
      </c>
      <c r="E6" s="11">
        <f t="shared" ref="E6:F6" si="0">E9+E20+E31+E42+E86+E97+E108+E119+E130+E141+E152+E163+E174+E218+E229+E240+E185+E196+E207+E53+E64+E75+E262+E251</f>
        <v>12898950.109999999</v>
      </c>
      <c r="F6" s="11">
        <f t="shared" si="0"/>
        <v>12898950.109999999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9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9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3064045.32</v>
      </c>
      <c r="E20" s="11">
        <f>D20</f>
        <v>3064045.32</v>
      </c>
      <c r="F20" s="11">
        <f>D20</f>
        <v>3064045.32</v>
      </c>
      <c r="G20" s="48" t="s">
        <v>124</v>
      </c>
      <c r="I20">
        <f>D20+D31+D42+D53+D64+D75+D152+D163+D174+D185+D196+D207</f>
        <v>10538101.140000001</v>
      </c>
    </row>
    <row r="21" spans="1:9" ht="43.35" customHeight="1" x14ac:dyDescent="0.2">
      <c r="A21" s="51" t="s">
        <v>339</v>
      </c>
      <c r="B21" s="19" t="s">
        <v>106</v>
      </c>
      <c r="C21" s="18" t="s">
        <v>99</v>
      </c>
      <c r="D21" s="11">
        <f>ROUND((D22*(D23/100*D24/100*D25/100)),2)</f>
        <v>33725.93</v>
      </c>
      <c r="E21" s="11">
        <f t="shared" ref="E21" si="4">ROUND((E22*(E23/100*E24/100*E25/100)),2)</f>
        <v>33725.93</v>
      </c>
      <c r="F21" s="11">
        <f t="shared" ref="F21" si="5">ROUND((F22*(F23/100*F24/100*F25/100)),2)</f>
        <v>33725.93</v>
      </c>
      <c r="G21" s="48" t="s">
        <v>125</v>
      </c>
    </row>
    <row r="22" spans="1:9" ht="12.75" customHeight="1" x14ac:dyDescent="0.2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 x14ac:dyDescent="0.2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1" t="s">
        <v>349</v>
      </c>
      <c r="B24" s="19" t="s">
        <v>114</v>
      </c>
      <c r="C24" s="18" t="s">
        <v>112</v>
      </c>
      <c r="D24" s="15">
        <v>137.2518179228</v>
      </c>
      <c r="E24" s="11">
        <f t="shared" si="6"/>
        <v>137.2518179228</v>
      </c>
      <c r="F24" s="11">
        <f t="shared" si="7"/>
        <v>137.2518179228</v>
      </c>
      <c r="G24" s="42" t="s">
        <v>0</v>
      </c>
    </row>
    <row r="25" spans="1:9" ht="12.75" customHeight="1" x14ac:dyDescent="0.2">
      <c r="A25" s="51" t="s">
        <v>350</v>
      </c>
      <c r="B25" s="19" t="s">
        <v>116</v>
      </c>
      <c r="C25" s="18" t="s">
        <v>112</v>
      </c>
      <c r="D25" s="47">
        <v>101.8137100655</v>
      </c>
      <c r="E25" s="11">
        <f t="shared" si="6"/>
        <v>101.8137100655</v>
      </c>
      <c r="F25" s="11">
        <f t="shared" si="7"/>
        <v>101.8137100655</v>
      </c>
      <c r="G25" s="42" t="s">
        <v>0</v>
      </c>
    </row>
    <row r="26" spans="1:9" ht="28.9" customHeight="1" x14ac:dyDescent="0.2">
      <c r="A26" s="51" t="s">
        <v>351</v>
      </c>
      <c r="B26" s="19" t="s">
        <v>118</v>
      </c>
      <c r="C26" s="18" t="s">
        <v>57</v>
      </c>
      <c r="D26" s="11">
        <f>Part1_1!L9</f>
        <v>102</v>
      </c>
      <c r="E26" s="11">
        <f t="shared" si="6"/>
        <v>102</v>
      </c>
      <c r="F26" s="11">
        <f t="shared" si="7"/>
        <v>102</v>
      </c>
      <c r="G26" s="42" t="s">
        <v>0</v>
      </c>
    </row>
    <row r="27" spans="1:9" ht="28.9" customHeight="1" x14ac:dyDescent="0.2">
      <c r="A27" s="51" t="s">
        <v>352</v>
      </c>
      <c r="B27" s="19" t="s">
        <v>120</v>
      </c>
      <c r="C27" s="18" t="s">
        <v>99</v>
      </c>
      <c r="D27" s="11">
        <v>3686.27</v>
      </c>
      <c r="E27" s="11">
        <f>D27</f>
        <v>3686.27</v>
      </c>
      <c r="F27" s="11">
        <f>D27</f>
        <v>3686.27</v>
      </c>
      <c r="G27" s="42" t="s">
        <v>0</v>
      </c>
    </row>
    <row r="28" spans="1:9" ht="28.9" customHeight="1" x14ac:dyDescent="0.2">
      <c r="A28" s="51" t="s">
        <v>353</v>
      </c>
      <c r="B28" s="19" t="s">
        <v>122</v>
      </c>
      <c r="C28" s="18" t="s">
        <v>57</v>
      </c>
      <c r="D28" s="11">
        <f>Part1_1!L9</f>
        <v>102</v>
      </c>
      <c r="E28" s="11">
        <f>D28</f>
        <v>102</v>
      </c>
      <c r="F28" s="11">
        <f>D28</f>
        <v>102</v>
      </c>
      <c r="G28" s="42" t="s">
        <v>0</v>
      </c>
    </row>
    <row r="29" spans="1:9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3348050.0399999996</v>
      </c>
      <c r="E31" s="11">
        <f>D31</f>
        <v>3348050.0399999996</v>
      </c>
      <c r="F31" s="11">
        <f>D31</f>
        <v>3348050.0399999996</v>
      </c>
      <c r="G31" s="48" t="s">
        <v>127</v>
      </c>
    </row>
    <row r="32" spans="1:9" ht="43.35" customHeight="1" x14ac:dyDescent="0.2">
      <c r="A32" s="51" t="s">
        <v>356</v>
      </c>
      <c r="B32" s="19" t="s">
        <v>106</v>
      </c>
      <c r="C32" s="18" t="s">
        <v>99</v>
      </c>
      <c r="D32" s="11">
        <f>ROUND((D33*(D34/100*D35/100*D36/100)),2)</f>
        <v>32824.019999999997</v>
      </c>
      <c r="E32" s="11">
        <f t="shared" ref="E32" si="8">ROUND((E33*(E34/100*E35/100*E36/100)),2)</f>
        <v>32824.019999999997</v>
      </c>
      <c r="F32" s="11">
        <f t="shared" ref="F32" si="9">ROUND((F33*(F34/100*F35/100*F36/100)),2)</f>
        <v>32824.019999999997</v>
      </c>
      <c r="G32" s="48" t="s">
        <v>128</v>
      </c>
    </row>
    <row r="33" spans="1:7" ht="12.75" customHeight="1" x14ac:dyDescent="0.2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359</v>
      </c>
      <c r="B35" s="19" t="s">
        <v>114</v>
      </c>
      <c r="C35" s="18" t="s">
        <v>112</v>
      </c>
      <c r="D35" s="15">
        <v>139.875056667</v>
      </c>
      <c r="E35" s="11">
        <f t="shared" si="10"/>
        <v>139.875056667</v>
      </c>
      <c r="F35" s="11">
        <f t="shared" si="11"/>
        <v>139.875056667</v>
      </c>
      <c r="G35" s="42" t="s">
        <v>0</v>
      </c>
    </row>
    <row r="36" spans="1:7" ht="12.75" customHeight="1" x14ac:dyDescent="0.2">
      <c r="A36" s="51" t="s">
        <v>360</v>
      </c>
      <c r="B36" s="19" t="s">
        <v>116</v>
      </c>
      <c r="C36" s="18" t="s">
        <v>112</v>
      </c>
      <c r="D36" s="15">
        <v>102.1810784406</v>
      </c>
      <c r="E36" s="11">
        <f t="shared" si="10"/>
        <v>102.1810784406</v>
      </c>
      <c r="F36" s="11">
        <f t="shared" si="11"/>
        <v>102.1810784406</v>
      </c>
      <c r="G36" s="42" t="s">
        <v>0</v>
      </c>
    </row>
    <row r="37" spans="1:7" ht="28.9" customHeight="1" x14ac:dyDescent="0.2">
      <c r="A37" s="51" t="s">
        <v>361</v>
      </c>
      <c r="B37" s="19" t="s">
        <v>118</v>
      </c>
      <c r="C37" s="18" t="s">
        <v>57</v>
      </c>
      <c r="D37" s="11">
        <f>Part1_1!L10</f>
        <v>102</v>
      </c>
      <c r="E37" s="11">
        <f t="shared" si="10"/>
        <v>102</v>
      </c>
      <c r="F37" s="11">
        <f t="shared" si="11"/>
        <v>102</v>
      </c>
      <c r="G37" s="42" t="s">
        <v>0</v>
      </c>
    </row>
    <row r="38" spans="1:7" ht="28.9" customHeight="1" x14ac:dyDescent="0.2">
      <c r="A38" s="51" t="s">
        <v>362</v>
      </c>
      <c r="B38" s="19" t="s">
        <v>120</v>
      </c>
      <c r="C38" s="18" t="s">
        <v>99</v>
      </c>
      <c r="D38" s="11"/>
      <c r="E38" s="11"/>
      <c r="F38" s="11"/>
      <c r="G38" s="42" t="s">
        <v>0</v>
      </c>
    </row>
    <row r="39" spans="1:7" ht="28.9" customHeight="1" x14ac:dyDescent="0.2">
      <c r="A39" s="51" t="s">
        <v>363</v>
      </c>
      <c r="B39" s="19" t="s">
        <v>122</v>
      </c>
      <c r="C39" s="18" t="s">
        <v>57</v>
      </c>
      <c r="D39" s="11"/>
      <c r="E39" s="11"/>
      <c r="F39" s="11"/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723436.77999999991</v>
      </c>
      <c r="E42" s="11">
        <f>D42</f>
        <v>723436.77999999991</v>
      </c>
      <c r="F42" s="11">
        <f>D42</f>
        <v>723436.77999999991</v>
      </c>
      <c r="G42" s="48" t="s">
        <v>130</v>
      </c>
    </row>
    <row r="43" spans="1:7" ht="38.25" x14ac:dyDescent="0.2">
      <c r="A43" s="51" t="s">
        <v>366</v>
      </c>
      <c r="B43" s="19" t="s">
        <v>106</v>
      </c>
      <c r="C43" s="18" t="s">
        <v>99</v>
      </c>
      <c r="D43" s="11">
        <f>ROUND((D44*(D45/100*D46/100*D47/100)),2)</f>
        <v>32883.49</v>
      </c>
      <c r="E43" s="11">
        <f t="shared" ref="E43" si="12">ROUND((E44*(E45/100*E46/100*E47/100)),2)</f>
        <v>32883.49</v>
      </c>
      <c r="F43" s="11">
        <f t="shared" ref="F43" si="13">ROUND((F44*(F45/100*F46/100*F47/100)),2)</f>
        <v>32883.49</v>
      </c>
      <c r="G43" s="48" t="s">
        <v>131</v>
      </c>
    </row>
    <row r="44" spans="1:7" ht="12.75" customHeight="1" x14ac:dyDescent="0.2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 x14ac:dyDescent="0.2">
      <c r="A46" s="51" t="s">
        <v>369</v>
      </c>
      <c r="B46" s="19" t="s">
        <v>114</v>
      </c>
      <c r="C46" s="18" t="s">
        <v>112</v>
      </c>
      <c r="D46" s="15">
        <v>142.79589469589999</v>
      </c>
      <c r="E46" s="11">
        <f t="shared" si="14"/>
        <v>142.79589469589999</v>
      </c>
      <c r="F46" s="11">
        <f t="shared" si="15"/>
        <v>142.79589469589999</v>
      </c>
      <c r="G46" s="42" t="s">
        <v>0</v>
      </c>
    </row>
    <row r="47" spans="1:7" ht="12.75" customHeight="1" x14ac:dyDescent="0.2">
      <c r="A47" s="51" t="s">
        <v>370</v>
      </c>
      <c r="B47" s="19" t="s">
        <v>116</v>
      </c>
      <c r="C47" s="18" t="s">
        <v>112</v>
      </c>
      <c r="D47" s="15">
        <v>102.6516466659</v>
      </c>
      <c r="E47" s="11">
        <f t="shared" si="14"/>
        <v>102.6516466659</v>
      </c>
      <c r="F47" s="11">
        <f t="shared" si="15"/>
        <v>102.6516466659</v>
      </c>
      <c r="G47" s="42" t="s">
        <v>0</v>
      </c>
    </row>
    <row r="48" spans="1:7" ht="28.9" customHeight="1" x14ac:dyDescent="0.2">
      <c r="A48" s="51" t="s">
        <v>371</v>
      </c>
      <c r="B48" s="19" t="s">
        <v>118</v>
      </c>
      <c r="C48" s="18" t="s">
        <v>57</v>
      </c>
      <c r="D48" s="11">
        <f>Part1_1!L11</f>
        <v>22</v>
      </c>
      <c r="E48" s="11">
        <f t="shared" si="14"/>
        <v>22</v>
      </c>
      <c r="F48" s="11">
        <f t="shared" si="15"/>
        <v>22</v>
      </c>
      <c r="G48" s="42" t="s">
        <v>0</v>
      </c>
    </row>
    <row r="49" spans="1:7" ht="28.9" customHeight="1" x14ac:dyDescent="0.2">
      <c r="A49" s="51" t="s">
        <v>372</v>
      </c>
      <c r="B49" s="19" t="s">
        <v>120</v>
      </c>
      <c r="C49" s="18" t="s">
        <v>99</v>
      </c>
      <c r="D49" s="11"/>
      <c r="E49" s="11"/>
      <c r="F49" s="11"/>
      <c r="G49" s="42" t="s">
        <v>0</v>
      </c>
    </row>
    <row r="50" spans="1:7" ht="28.9" customHeight="1" x14ac:dyDescent="0.2">
      <c r="A50" s="51" t="s">
        <v>373</v>
      </c>
      <c r="B50" s="19" t="s">
        <v>122</v>
      </c>
      <c r="C50" s="18" t="s">
        <v>57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 x14ac:dyDescent="0.2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6">ROUND((E55*(E56/100*E57/100*E58/100)),2)</f>
        <v>0</v>
      </c>
      <c r="F54" s="11">
        <f t="shared" si="16"/>
        <v>0</v>
      </c>
      <c r="G54" s="48" t="s">
        <v>134</v>
      </c>
    </row>
    <row r="55" spans="1:7" ht="12.75" customHeight="1" x14ac:dyDescent="0.2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7">D56</f>
        <v>0</v>
      </c>
      <c r="F56" s="11">
        <f t="shared" ref="F56:F59" si="18">D56</f>
        <v>0</v>
      </c>
      <c r="G56" s="42" t="s">
        <v>0</v>
      </c>
    </row>
    <row r="57" spans="1:7" ht="12.75" customHeight="1" x14ac:dyDescent="0.2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7"/>
        <v>0</v>
      </c>
      <c r="F57" s="11">
        <f t="shared" si="18"/>
        <v>0</v>
      </c>
      <c r="G57" s="42" t="s">
        <v>0</v>
      </c>
    </row>
    <row r="58" spans="1:7" ht="12.75" customHeight="1" x14ac:dyDescent="0.2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7"/>
        <v>0</v>
      </c>
      <c r="F58" s="11">
        <f t="shared" si="18"/>
        <v>0</v>
      </c>
      <c r="G58" s="42" t="s">
        <v>0</v>
      </c>
    </row>
    <row r="59" spans="1:7" ht="28.9" customHeight="1" x14ac:dyDescent="0.2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7"/>
        <v>0</v>
      </c>
      <c r="F59" s="11">
        <f t="shared" si="18"/>
        <v>0</v>
      </c>
      <c r="G59" s="42" t="s">
        <v>0</v>
      </c>
    </row>
    <row r="60" spans="1:7" ht="28.9" customHeight="1" x14ac:dyDescent="0.2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 x14ac:dyDescent="0.2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920679.20000000007</v>
      </c>
      <c r="E64" s="11">
        <f>D64</f>
        <v>920679.20000000007</v>
      </c>
      <c r="F64" s="11">
        <f>D64</f>
        <v>920679.20000000007</v>
      </c>
      <c r="G64" s="48" t="s">
        <v>136</v>
      </c>
    </row>
    <row r="65" spans="1:7" ht="38.25" x14ac:dyDescent="0.2">
      <c r="A65" s="51" t="s">
        <v>386</v>
      </c>
      <c r="B65" s="40" t="s">
        <v>106</v>
      </c>
      <c r="C65" s="39" t="s">
        <v>99</v>
      </c>
      <c r="D65" s="11">
        <f>ROUND((D66*(D67/100*D68/100*D69/100)),2)</f>
        <v>32881.4</v>
      </c>
      <c r="E65" s="11">
        <f t="shared" ref="E65:F65" si="19">ROUND((E66*(E67/100*E68/100*E69/100)),2)</f>
        <v>32881.4</v>
      </c>
      <c r="F65" s="11">
        <f t="shared" si="19"/>
        <v>32881.4</v>
      </c>
      <c r="G65" s="48" t="s">
        <v>137</v>
      </c>
    </row>
    <row r="66" spans="1:7" ht="12.75" customHeight="1" x14ac:dyDescent="0.2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0">D67</f>
        <v>100</v>
      </c>
      <c r="F67" s="11">
        <f t="shared" ref="F67:F70" si="21">D67</f>
        <v>100</v>
      </c>
      <c r="G67" s="42" t="s">
        <v>0</v>
      </c>
    </row>
    <row r="68" spans="1:7" ht="12.75" customHeight="1" x14ac:dyDescent="0.2">
      <c r="A68" s="51" t="s">
        <v>389</v>
      </c>
      <c r="B68" s="40" t="s">
        <v>114</v>
      </c>
      <c r="C68" s="39" t="s">
        <v>112</v>
      </c>
      <c r="D68" s="15">
        <v>158.8544485445</v>
      </c>
      <c r="E68" s="11">
        <f t="shared" si="20"/>
        <v>158.8544485445</v>
      </c>
      <c r="F68" s="11">
        <f t="shared" si="21"/>
        <v>158.8544485445</v>
      </c>
      <c r="G68" s="42" t="s">
        <v>0</v>
      </c>
    </row>
    <row r="69" spans="1:7" ht="12.75" customHeight="1" x14ac:dyDescent="0.2">
      <c r="A69" s="51" t="s">
        <v>390</v>
      </c>
      <c r="B69" s="40" t="s">
        <v>116</v>
      </c>
      <c r="C69" s="39" t="s">
        <v>112</v>
      </c>
      <c r="D69" s="15">
        <v>100.81235055400001</v>
      </c>
      <c r="E69" s="11">
        <f t="shared" si="20"/>
        <v>100.81235055400001</v>
      </c>
      <c r="F69" s="11">
        <f t="shared" si="21"/>
        <v>100.81235055400001</v>
      </c>
      <c r="G69" s="42" t="s">
        <v>0</v>
      </c>
    </row>
    <row r="70" spans="1:7" ht="28.9" customHeight="1" x14ac:dyDescent="0.2">
      <c r="A70" s="51" t="s">
        <v>391</v>
      </c>
      <c r="B70" s="40" t="s">
        <v>118</v>
      </c>
      <c r="C70" s="39" t="s">
        <v>57</v>
      </c>
      <c r="D70" s="11">
        <f>Part1_1!L13</f>
        <v>28</v>
      </c>
      <c r="E70" s="11">
        <f t="shared" si="20"/>
        <v>28</v>
      </c>
      <c r="F70" s="11">
        <f t="shared" si="21"/>
        <v>28</v>
      </c>
      <c r="G70" s="42" t="s">
        <v>0</v>
      </c>
    </row>
    <row r="71" spans="1:7" ht="28.9" customHeight="1" x14ac:dyDescent="0.2">
      <c r="A71" s="51" t="s">
        <v>392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9" customHeight="1" x14ac:dyDescent="0.2">
      <c r="A72" s="51" t="s">
        <v>393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 x14ac:dyDescent="0.2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2">ROUND((E77*(E78/100*E79/100*E80/100)),2)</f>
        <v>0</v>
      </c>
      <c r="F76" s="11">
        <f t="shared" si="22"/>
        <v>0</v>
      </c>
      <c r="G76" s="48" t="s">
        <v>140</v>
      </c>
    </row>
    <row r="77" spans="1:7" ht="12.75" customHeight="1" x14ac:dyDescent="0.2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398</v>
      </c>
      <c r="B78" s="40" t="s">
        <v>111</v>
      </c>
      <c r="C78" s="39" t="s">
        <v>112</v>
      </c>
      <c r="D78" s="15">
        <v>0</v>
      </c>
      <c r="E78" s="11">
        <f t="shared" ref="E78:E81" si="23">D78</f>
        <v>0</v>
      </c>
      <c r="F78" s="11">
        <f t="shared" ref="F78:F81" si="24">D78</f>
        <v>0</v>
      </c>
      <c r="G78" s="42" t="s">
        <v>0</v>
      </c>
    </row>
    <row r="79" spans="1:7" ht="12.75" customHeight="1" x14ac:dyDescent="0.2">
      <c r="A79" s="51" t="s">
        <v>399</v>
      </c>
      <c r="B79" s="40" t="s">
        <v>114</v>
      </c>
      <c r="C79" s="39" t="s">
        <v>112</v>
      </c>
      <c r="D79" s="15">
        <v>0</v>
      </c>
      <c r="E79" s="11">
        <f t="shared" si="23"/>
        <v>0</v>
      </c>
      <c r="F79" s="11">
        <f t="shared" si="24"/>
        <v>0</v>
      </c>
      <c r="G79" s="42" t="s">
        <v>0</v>
      </c>
    </row>
    <row r="80" spans="1:7" ht="12.75" customHeight="1" x14ac:dyDescent="0.2">
      <c r="A80" s="51" t="s">
        <v>400</v>
      </c>
      <c r="B80" s="40" t="s">
        <v>116</v>
      </c>
      <c r="C80" s="39" t="s">
        <v>112</v>
      </c>
      <c r="D80" s="15">
        <v>0</v>
      </c>
      <c r="E80" s="11">
        <f t="shared" si="23"/>
        <v>0</v>
      </c>
      <c r="F80" s="11">
        <f t="shared" si="24"/>
        <v>0</v>
      </c>
      <c r="G80" s="42" t="s">
        <v>0</v>
      </c>
    </row>
    <row r="81" spans="1:7" ht="28.9" customHeight="1" x14ac:dyDescent="0.2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3"/>
        <v>0</v>
      </c>
      <c r="F81" s="11">
        <f t="shared" si="24"/>
        <v>0</v>
      </c>
      <c r="G81" s="42" t="s">
        <v>0</v>
      </c>
    </row>
    <row r="82" spans="1:7" ht="28.9" customHeight="1" x14ac:dyDescent="0.2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 x14ac:dyDescent="0.2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791007.85</v>
      </c>
      <c r="E86" s="11">
        <f>D86</f>
        <v>791007.85</v>
      </c>
      <c r="F86" s="11">
        <f>D86</f>
        <v>791007.85</v>
      </c>
      <c r="G86" s="48" t="s">
        <v>142</v>
      </c>
    </row>
    <row r="87" spans="1:7" ht="38.25" x14ac:dyDescent="0.2">
      <c r="A87" s="51" t="s">
        <v>338</v>
      </c>
      <c r="B87" s="19" t="s">
        <v>106</v>
      </c>
      <c r="C87" s="18" t="s">
        <v>99</v>
      </c>
      <c r="D87" s="11">
        <f>ROUND((D88*(D89/100*D90/100*D91/100)),2)</f>
        <v>220.03</v>
      </c>
      <c r="E87" s="11">
        <f t="shared" ref="E87" si="25">ROUND((E88*(E89/100*E90/100*E91/100)),2)</f>
        <v>220.03</v>
      </c>
      <c r="F87" s="11">
        <f t="shared" ref="F87" si="26">ROUND((F88*(F89/100*F90/100*F91/100)),2)</f>
        <v>220.03</v>
      </c>
      <c r="G87" s="48" t="s">
        <v>143</v>
      </c>
    </row>
    <row r="88" spans="1:7" ht="12.75" customHeight="1" x14ac:dyDescent="0.2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 x14ac:dyDescent="0.2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7" ht="12.75" customHeight="1" x14ac:dyDescent="0.2">
      <c r="A90" s="51" t="s">
        <v>342</v>
      </c>
      <c r="B90" s="19" t="s">
        <v>114</v>
      </c>
      <c r="C90" s="18" t="s">
        <v>112</v>
      </c>
      <c r="D90" s="15">
        <v>44.220280645999999</v>
      </c>
      <c r="E90" s="11">
        <f t="shared" si="27"/>
        <v>44.220280645999999</v>
      </c>
      <c r="F90" s="11">
        <f t="shared" si="28"/>
        <v>44.220280645999999</v>
      </c>
      <c r="G90" s="42" t="s">
        <v>0</v>
      </c>
    </row>
    <row r="91" spans="1:7" ht="12.75" customHeight="1" x14ac:dyDescent="0.2">
      <c r="A91" s="51" t="s">
        <v>343</v>
      </c>
      <c r="B91" s="19" t="s">
        <v>116</v>
      </c>
      <c r="C91" s="18" t="s">
        <v>112</v>
      </c>
      <c r="D91" s="15">
        <v>99.858939251199999</v>
      </c>
      <c r="E91" s="11">
        <f t="shared" si="27"/>
        <v>99.858939251199999</v>
      </c>
      <c r="F91" s="11">
        <f t="shared" si="28"/>
        <v>99.858939251199999</v>
      </c>
      <c r="G91" s="42" t="s">
        <v>0</v>
      </c>
    </row>
    <row r="92" spans="1:7" ht="28.9" customHeight="1" x14ac:dyDescent="0.2">
      <c r="A92" s="51" t="s">
        <v>344</v>
      </c>
      <c r="B92" s="19" t="s">
        <v>118</v>
      </c>
      <c r="C92" s="18" t="s">
        <v>57</v>
      </c>
      <c r="D92" s="11">
        <f>Part1_1!K15</f>
        <v>3595</v>
      </c>
      <c r="E92" s="11">
        <f t="shared" si="27"/>
        <v>3595</v>
      </c>
      <c r="F92" s="11">
        <f t="shared" si="28"/>
        <v>3595</v>
      </c>
      <c r="G92" s="42" t="s">
        <v>0</v>
      </c>
    </row>
    <row r="93" spans="1:7" ht="28.9" customHeight="1" x14ac:dyDescent="0.2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 x14ac:dyDescent="0.2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88012</v>
      </c>
      <c r="E97" s="11">
        <f>D97</f>
        <v>88012</v>
      </c>
      <c r="F97" s="11">
        <f>D97</f>
        <v>88012</v>
      </c>
      <c r="G97" s="48" t="s">
        <v>145</v>
      </c>
    </row>
    <row r="98" spans="1:7" ht="38.25" x14ac:dyDescent="0.2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220.03</v>
      </c>
      <c r="E98" s="11">
        <f t="shared" ref="E98" si="29">ROUND((E99*(E100/100*E101/100*E102/100)),2)</f>
        <v>220.03</v>
      </c>
      <c r="F98" s="11">
        <f t="shared" ref="F98" si="30">ROUND((F99*(F100/100*F101/100*F102/100)),2)</f>
        <v>220.03</v>
      </c>
      <c r="G98" s="48" t="s">
        <v>146</v>
      </c>
    </row>
    <row r="99" spans="1:7" ht="12.75" customHeight="1" x14ac:dyDescent="0.2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 x14ac:dyDescent="0.2">
      <c r="A101" s="51" t="s">
        <v>410</v>
      </c>
      <c r="B101" s="19" t="s">
        <v>114</v>
      </c>
      <c r="C101" s="18" t="s">
        <v>112</v>
      </c>
      <c r="D101" s="15">
        <f t="shared" ref="D101:D102" si="33">D90</f>
        <v>44.220280645999999</v>
      </c>
      <c r="E101" s="11">
        <f t="shared" si="31"/>
        <v>44.220280645999999</v>
      </c>
      <c r="F101" s="11">
        <f t="shared" si="32"/>
        <v>44.220280645999999</v>
      </c>
      <c r="G101" s="42" t="s">
        <v>0</v>
      </c>
    </row>
    <row r="102" spans="1:7" ht="12.75" customHeight="1" x14ac:dyDescent="0.2">
      <c r="A102" s="51" t="s">
        <v>411</v>
      </c>
      <c r="B102" s="19" t="s">
        <v>116</v>
      </c>
      <c r="C102" s="18" t="s">
        <v>112</v>
      </c>
      <c r="D102" s="15">
        <f t="shared" si="33"/>
        <v>99.858939251199999</v>
      </c>
      <c r="E102" s="11">
        <f t="shared" si="31"/>
        <v>99.858939251199999</v>
      </c>
      <c r="F102" s="11">
        <f t="shared" si="32"/>
        <v>99.858939251199999</v>
      </c>
      <c r="G102" s="42" t="s">
        <v>0</v>
      </c>
    </row>
    <row r="103" spans="1:7" ht="28.9" customHeight="1" x14ac:dyDescent="0.2">
      <c r="A103" s="51" t="s">
        <v>412</v>
      </c>
      <c r="B103" s="19" t="s">
        <v>118</v>
      </c>
      <c r="C103" s="18" t="s">
        <v>57</v>
      </c>
      <c r="D103" s="11">
        <f>Part1_1!K16</f>
        <v>400</v>
      </c>
      <c r="E103" s="11">
        <f t="shared" si="31"/>
        <v>400</v>
      </c>
      <c r="F103" s="11">
        <f t="shared" si="32"/>
        <v>400</v>
      </c>
      <c r="G103" s="42" t="s">
        <v>0</v>
      </c>
    </row>
    <row r="104" spans="1:7" ht="28.9" customHeight="1" x14ac:dyDescent="0.2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865598.02</v>
      </c>
      <c r="E108" s="11">
        <f>D108</f>
        <v>865598.02</v>
      </c>
      <c r="F108" s="11">
        <f>D108</f>
        <v>865598.02</v>
      </c>
      <c r="G108" s="48" t="s">
        <v>148</v>
      </c>
    </row>
    <row r="109" spans="1:7" ht="51" x14ac:dyDescent="0.2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220.03</v>
      </c>
      <c r="E109" s="11">
        <f t="shared" ref="E109" si="34">ROUND((E110*(E111/100*E112/100*E113/100)),2)</f>
        <v>220.03</v>
      </c>
      <c r="F109" s="11">
        <f t="shared" ref="F109" si="35">ROUND((F110*(F111/100*F112/100*F113/100)),2)</f>
        <v>220.03</v>
      </c>
      <c r="G109" s="48" t="s">
        <v>149</v>
      </c>
    </row>
    <row r="110" spans="1:7" ht="12.75" customHeight="1" x14ac:dyDescent="0.2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 x14ac:dyDescent="0.2">
      <c r="A112" s="51" t="s">
        <v>420</v>
      </c>
      <c r="B112" s="19" t="s">
        <v>114</v>
      </c>
      <c r="C112" s="18" t="s">
        <v>112</v>
      </c>
      <c r="D112" s="15">
        <f t="shared" ref="D112:D113" si="38">D90</f>
        <v>44.220280645999999</v>
      </c>
      <c r="E112" s="11">
        <f t="shared" si="36"/>
        <v>44.220280645999999</v>
      </c>
      <c r="F112" s="11">
        <f t="shared" si="37"/>
        <v>44.220280645999999</v>
      </c>
      <c r="G112" s="42" t="s">
        <v>0</v>
      </c>
    </row>
    <row r="113" spans="1:7" ht="12.75" customHeight="1" x14ac:dyDescent="0.2">
      <c r="A113" s="51" t="s">
        <v>421</v>
      </c>
      <c r="B113" s="19" t="s">
        <v>116</v>
      </c>
      <c r="C113" s="18" t="s">
        <v>112</v>
      </c>
      <c r="D113" s="15">
        <f t="shared" si="38"/>
        <v>99.858939251199999</v>
      </c>
      <c r="E113" s="11">
        <f t="shared" si="36"/>
        <v>99.858939251199999</v>
      </c>
      <c r="F113" s="11">
        <f t="shared" si="37"/>
        <v>99.858939251199999</v>
      </c>
      <c r="G113" s="42" t="s">
        <v>0</v>
      </c>
    </row>
    <row r="114" spans="1:7" ht="28.9" customHeight="1" x14ac:dyDescent="0.2">
      <c r="A114" s="51" t="s">
        <v>422</v>
      </c>
      <c r="B114" s="19" t="s">
        <v>118</v>
      </c>
      <c r="C114" s="18" t="s">
        <v>57</v>
      </c>
      <c r="D114" s="11">
        <f>Part1_1!K17</f>
        <v>3934</v>
      </c>
      <c r="E114" s="11">
        <f t="shared" si="36"/>
        <v>3934</v>
      </c>
      <c r="F114" s="11">
        <f t="shared" si="37"/>
        <v>3934</v>
      </c>
      <c r="G114" s="42" t="s">
        <v>0</v>
      </c>
    </row>
    <row r="115" spans="1:7" ht="28.9" customHeight="1" x14ac:dyDescent="0.2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33884.620000000003</v>
      </c>
      <c r="E119" s="11">
        <v>0</v>
      </c>
      <c r="F119" s="11">
        <v>0</v>
      </c>
      <c r="G119" s="48" t="s">
        <v>308</v>
      </c>
    </row>
    <row r="120" spans="1:7" ht="72.599999999999994" customHeight="1" x14ac:dyDescent="0.2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220.03</v>
      </c>
      <c r="E120" s="11">
        <f t="shared" ref="E120:F120" si="39">ROUND((E121*(E122/100*E123/100*E124/100)),2)</f>
        <v>220.03</v>
      </c>
      <c r="F120" s="11">
        <f t="shared" si="39"/>
        <v>220.03</v>
      </c>
      <c r="G120" s="48" t="s">
        <v>309</v>
      </c>
    </row>
    <row r="121" spans="1:7" ht="12.75" customHeight="1" x14ac:dyDescent="0.2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0">D122</f>
        <v>100</v>
      </c>
      <c r="F122" s="11">
        <f t="shared" ref="F122:F124" si="41">D122</f>
        <v>100</v>
      </c>
      <c r="G122" s="42" t="s">
        <v>0</v>
      </c>
    </row>
    <row r="123" spans="1:7" ht="12.75" customHeight="1" x14ac:dyDescent="0.2">
      <c r="A123" s="51" t="s">
        <v>430</v>
      </c>
      <c r="B123" s="19" t="s">
        <v>114</v>
      </c>
      <c r="C123" s="18" t="s">
        <v>112</v>
      </c>
      <c r="D123" s="15">
        <f t="shared" ref="D123:D124" si="42">D90</f>
        <v>44.220280645999999</v>
      </c>
      <c r="E123" s="11">
        <f t="shared" si="40"/>
        <v>44.220280645999999</v>
      </c>
      <c r="F123" s="11">
        <f t="shared" si="41"/>
        <v>44.220280645999999</v>
      </c>
      <c r="G123" s="42" t="s">
        <v>0</v>
      </c>
    </row>
    <row r="124" spans="1:7" ht="12.75" customHeight="1" x14ac:dyDescent="0.2">
      <c r="A124" s="51" t="s">
        <v>431</v>
      </c>
      <c r="B124" s="19" t="s">
        <v>116</v>
      </c>
      <c r="C124" s="18" t="s">
        <v>112</v>
      </c>
      <c r="D124" s="15">
        <f t="shared" si="42"/>
        <v>99.858939251199999</v>
      </c>
      <c r="E124" s="11">
        <f t="shared" si="40"/>
        <v>99.858939251199999</v>
      </c>
      <c r="F124" s="11">
        <f t="shared" si="41"/>
        <v>99.858939251199999</v>
      </c>
      <c r="G124" s="42" t="s">
        <v>0</v>
      </c>
    </row>
    <row r="125" spans="1:7" ht="28.9" customHeight="1" x14ac:dyDescent="0.2">
      <c r="A125" s="51" t="s">
        <v>432</v>
      </c>
      <c r="B125" s="19" t="s">
        <v>118</v>
      </c>
      <c r="C125" s="18" t="s">
        <v>57</v>
      </c>
      <c r="D125" s="11">
        <f>Part1_1!K18</f>
        <v>154</v>
      </c>
      <c r="E125" s="11">
        <v>0</v>
      </c>
      <c r="F125" s="11">
        <v>0</v>
      </c>
      <c r="G125" s="42" t="s">
        <v>0</v>
      </c>
    </row>
    <row r="126" spans="1:7" ht="28.9" customHeight="1" x14ac:dyDescent="0.2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244673.36000000002</v>
      </c>
      <c r="E130" s="11">
        <v>0</v>
      </c>
      <c r="F130" s="11">
        <v>0</v>
      </c>
      <c r="G130" s="48" t="s">
        <v>152</v>
      </c>
    </row>
    <row r="131" spans="1:7" ht="72.599999999999994" customHeight="1" x14ac:dyDescent="0.2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220.03</v>
      </c>
      <c r="E131" s="11">
        <f t="shared" ref="E131:F131" si="43">ROUND((E132*(E133/100*E134/100*E135/100)),2)</f>
        <v>220.03</v>
      </c>
      <c r="F131" s="11">
        <f t="shared" si="43"/>
        <v>220.03</v>
      </c>
      <c r="G131" s="48" t="s">
        <v>153</v>
      </c>
    </row>
    <row r="132" spans="1:7" ht="12.75" customHeight="1" x14ac:dyDescent="0.2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4">D133</f>
        <v>100</v>
      </c>
      <c r="F133" s="11">
        <f t="shared" ref="F133:F135" si="45">D133</f>
        <v>100</v>
      </c>
      <c r="G133" s="42" t="s">
        <v>0</v>
      </c>
    </row>
    <row r="134" spans="1:7" ht="12.75" customHeight="1" x14ac:dyDescent="0.2">
      <c r="A134" s="51" t="s">
        <v>440</v>
      </c>
      <c r="B134" s="19" t="s">
        <v>114</v>
      </c>
      <c r="C134" s="18" t="s">
        <v>112</v>
      </c>
      <c r="D134" s="15">
        <f t="shared" ref="D134:D135" si="46">D90</f>
        <v>44.220280645999999</v>
      </c>
      <c r="E134" s="11">
        <f t="shared" si="44"/>
        <v>44.220280645999999</v>
      </c>
      <c r="F134" s="11">
        <f t="shared" si="45"/>
        <v>44.220280645999999</v>
      </c>
      <c r="G134" s="42" t="s">
        <v>0</v>
      </c>
    </row>
    <row r="135" spans="1:7" ht="12.75" customHeight="1" x14ac:dyDescent="0.2">
      <c r="A135" s="51" t="s">
        <v>441</v>
      </c>
      <c r="B135" s="19" t="s">
        <v>116</v>
      </c>
      <c r="C135" s="18" t="s">
        <v>112</v>
      </c>
      <c r="D135" s="15">
        <f t="shared" si="46"/>
        <v>99.858939251199999</v>
      </c>
      <c r="E135" s="11">
        <f t="shared" si="44"/>
        <v>99.858939251199999</v>
      </c>
      <c r="F135" s="11">
        <f t="shared" si="45"/>
        <v>99.858939251199999</v>
      </c>
      <c r="G135" s="42" t="s">
        <v>0</v>
      </c>
    </row>
    <row r="136" spans="1:7" ht="28.9" customHeight="1" x14ac:dyDescent="0.2">
      <c r="A136" s="51" t="s">
        <v>442</v>
      </c>
      <c r="B136" s="19" t="s">
        <v>118</v>
      </c>
      <c r="C136" s="18" t="s">
        <v>57</v>
      </c>
      <c r="D136" s="11">
        <f>Part1_1!K19</f>
        <v>1112</v>
      </c>
      <c r="E136" s="11">
        <v>0</v>
      </c>
      <c r="F136" s="11">
        <v>0</v>
      </c>
      <c r="G136" s="42" t="s">
        <v>0</v>
      </c>
    </row>
    <row r="137" spans="1:7" ht="28.9" customHeight="1" x14ac:dyDescent="0.2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37405.1</v>
      </c>
      <c r="E141" s="11">
        <f>D141</f>
        <v>37405.1</v>
      </c>
      <c r="F141" s="11">
        <f>D141</f>
        <v>37405.1</v>
      </c>
      <c r="G141" s="48" t="s">
        <v>155</v>
      </c>
    </row>
    <row r="142" spans="1:7" ht="72.599999999999994" customHeight="1" x14ac:dyDescent="0.2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220.03</v>
      </c>
      <c r="E142" s="11">
        <f t="shared" ref="E142:F142" si="47">ROUND((E143*(E144/100*E145/100*E146/100)),2)</f>
        <v>220.03</v>
      </c>
      <c r="F142" s="11">
        <f t="shared" si="47"/>
        <v>220.03</v>
      </c>
      <c r="G142" s="48" t="s">
        <v>156</v>
      </c>
    </row>
    <row r="143" spans="1:7" ht="12.75" customHeight="1" x14ac:dyDescent="0.2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48">D144</f>
        <v>100</v>
      </c>
      <c r="F144" s="11">
        <f t="shared" ref="F144:F147" si="49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114</v>
      </c>
      <c r="C145" s="18" t="s">
        <v>112</v>
      </c>
      <c r="D145" s="15">
        <f t="shared" ref="D145:D146" si="50">D90</f>
        <v>44.220280645999999</v>
      </c>
      <c r="E145" s="11">
        <f t="shared" si="48"/>
        <v>44.220280645999999</v>
      </c>
      <c r="F145" s="11">
        <f t="shared" si="49"/>
        <v>44.220280645999999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0"/>
        <v>99.858939251199999</v>
      </c>
      <c r="E146" s="11">
        <f t="shared" si="48"/>
        <v>99.858939251199999</v>
      </c>
      <c r="F146" s="11">
        <f t="shared" si="49"/>
        <v>99.858939251199999</v>
      </c>
      <c r="G146" s="42" t="s">
        <v>0</v>
      </c>
    </row>
    <row r="147" spans="1:7" ht="28.9" customHeight="1" x14ac:dyDescent="0.2">
      <c r="A147" s="28" t="s">
        <v>451</v>
      </c>
      <c r="B147" s="19" t="s">
        <v>118</v>
      </c>
      <c r="C147" s="18" t="s">
        <v>57</v>
      </c>
      <c r="D147" s="11">
        <f>Part1_1!K20</f>
        <v>170</v>
      </c>
      <c r="E147" s="11">
        <f t="shared" si="48"/>
        <v>170</v>
      </c>
      <c r="F147" s="11">
        <f t="shared" si="49"/>
        <v>170</v>
      </c>
      <c r="G147" s="42" t="s">
        <v>0</v>
      </c>
    </row>
    <row r="148" spans="1:7" ht="28.9" customHeight="1" x14ac:dyDescent="0.2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674518.6</v>
      </c>
      <c r="E152" s="11">
        <f>D152</f>
        <v>674518.6</v>
      </c>
      <c r="F152" s="11">
        <f>D152</f>
        <v>674518.6</v>
      </c>
      <c r="G152" s="48" t="s">
        <v>159</v>
      </c>
    </row>
    <row r="153" spans="1:7" ht="72.599999999999994" customHeight="1" x14ac:dyDescent="0.2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33725.93</v>
      </c>
      <c r="E153" s="11">
        <f t="shared" ref="E153:F153" si="51">ROUND((E154*(E155/100*E156/100*E157/100)),2)</f>
        <v>33725.93</v>
      </c>
      <c r="F153" s="11">
        <f t="shared" si="51"/>
        <v>33725.93</v>
      </c>
      <c r="G153" s="48" t="s">
        <v>160</v>
      </c>
    </row>
    <row r="154" spans="1:7" ht="12.75" customHeight="1" x14ac:dyDescent="0.2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114</v>
      </c>
      <c r="C156" s="18" t="s">
        <v>112</v>
      </c>
      <c r="D156" s="15">
        <f t="shared" ref="D156:D157" si="54">D24</f>
        <v>137.2518179228</v>
      </c>
      <c r="E156" s="11">
        <f t="shared" si="52"/>
        <v>137.2518179228</v>
      </c>
      <c r="F156" s="11">
        <f t="shared" si="53"/>
        <v>137.2518179228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4"/>
        <v>101.8137100655</v>
      </c>
      <c r="E157" s="11">
        <f t="shared" si="52"/>
        <v>101.8137100655</v>
      </c>
      <c r="F157" s="11">
        <f t="shared" si="53"/>
        <v>101.8137100655</v>
      </c>
      <c r="G157" s="42" t="s">
        <v>0</v>
      </c>
    </row>
    <row r="158" spans="1:7" ht="28.9" customHeight="1" x14ac:dyDescent="0.2">
      <c r="A158" s="28" t="s">
        <v>460</v>
      </c>
      <c r="B158" s="19" t="s">
        <v>118</v>
      </c>
      <c r="C158" s="18" t="s">
        <v>57</v>
      </c>
      <c r="D158" s="11">
        <f>Part1_1!K21</f>
        <v>20</v>
      </c>
      <c r="E158" s="11">
        <f t="shared" si="52"/>
        <v>20</v>
      </c>
      <c r="F158" s="11">
        <f t="shared" si="53"/>
        <v>20</v>
      </c>
      <c r="G158" s="42" t="s">
        <v>0</v>
      </c>
    </row>
    <row r="159" spans="1:7" ht="28.9" customHeight="1" x14ac:dyDescent="0.2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656480.39999999991</v>
      </c>
      <c r="E163" s="11">
        <f>D163</f>
        <v>656480.39999999991</v>
      </c>
      <c r="F163" s="11">
        <f>D163</f>
        <v>656480.39999999991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32824.019999999997</v>
      </c>
      <c r="E164" s="11">
        <f t="shared" ref="E164:F164" si="55">ROUND((E165*(E166/100*E167/100*E168/100)),2)</f>
        <v>32824.019999999997</v>
      </c>
      <c r="F164" s="11">
        <f t="shared" si="55"/>
        <v>32824.019999999997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6">D166</f>
        <v>100</v>
      </c>
      <c r="F166" s="11">
        <f t="shared" ref="F166:F169" si="57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58">D35</f>
        <v>139.875056667</v>
      </c>
      <c r="E167" s="11">
        <f t="shared" si="56"/>
        <v>139.875056667</v>
      </c>
      <c r="F167" s="11">
        <f t="shared" si="57"/>
        <v>139.875056667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58"/>
        <v>102.1810784406</v>
      </c>
      <c r="E168" s="11">
        <f t="shared" si="56"/>
        <v>102.1810784406</v>
      </c>
      <c r="F168" s="11">
        <f t="shared" si="57"/>
        <v>102.1810784406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20</v>
      </c>
      <c r="E169" s="11">
        <f t="shared" si="56"/>
        <v>20</v>
      </c>
      <c r="F169" s="11">
        <f t="shared" si="57"/>
        <v>20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657669.79999999993</v>
      </c>
      <c r="E174" s="11">
        <f>D174</f>
        <v>657669.79999999993</v>
      </c>
      <c r="F174" s="11">
        <f>D174</f>
        <v>657669.79999999993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32883.49</v>
      </c>
      <c r="E175" s="11">
        <f t="shared" ref="E175:F175" si="59">ROUND((E176*(E177/100*E178/100*E179/100)),2)</f>
        <v>32883.49</v>
      </c>
      <c r="F175" s="11">
        <f t="shared" si="59"/>
        <v>32883.49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2">D46</f>
        <v>142.79589469589999</v>
      </c>
      <c r="E178" s="11">
        <f t="shared" si="60"/>
        <v>142.79589469589999</v>
      </c>
      <c r="F178" s="11">
        <f t="shared" si="61"/>
        <v>142.79589469589999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2"/>
        <v>102.6516466659</v>
      </c>
      <c r="E179" s="11">
        <f t="shared" si="60"/>
        <v>102.6516466659</v>
      </c>
      <c r="F179" s="11">
        <f t="shared" si="61"/>
        <v>102.6516466659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20</v>
      </c>
      <c r="E180" s="11">
        <f t="shared" si="60"/>
        <v>20</v>
      </c>
      <c r="F180" s="11">
        <f t="shared" si="61"/>
        <v>20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3">ROUND((E187*(E188/100*E189/100*E190/100)),2)</f>
        <v>0</v>
      </c>
      <c r="F186" s="11">
        <f t="shared" si="63"/>
        <v>0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4">D188</f>
        <v>0</v>
      </c>
      <c r="F188" s="11">
        <f t="shared" ref="F188:F191" si="65">D188</f>
        <v>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66">D57</f>
        <v>0</v>
      </c>
      <c r="E189" s="11">
        <f t="shared" si="64"/>
        <v>0</v>
      </c>
      <c r="F189" s="11">
        <f t="shared" si="65"/>
        <v>0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66"/>
        <v>0</v>
      </c>
      <c r="E190" s="11">
        <f t="shared" si="64"/>
        <v>0</v>
      </c>
      <c r="F190" s="11">
        <f t="shared" si="65"/>
        <v>0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4"/>
        <v>0</v>
      </c>
      <c r="F191" s="11">
        <f t="shared" si="65"/>
        <v>0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493221</v>
      </c>
      <c r="E196" s="11">
        <f>D196</f>
        <v>493221</v>
      </c>
      <c r="F196" s="11">
        <f>D196</f>
        <v>493221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32881.4</v>
      </c>
      <c r="E197" s="11">
        <f t="shared" ref="E197:F197" si="67">ROUND((E198*(E199/100*E200/100*E201/100)),2)</f>
        <v>32881.4</v>
      </c>
      <c r="F197" s="11">
        <f t="shared" si="67"/>
        <v>32881.4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68">D199</f>
        <v>100</v>
      </c>
      <c r="F199" s="11">
        <f t="shared" ref="F199:F202" si="69">D199</f>
        <v>100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0">D68</f>
        <v>158.8544485445</v>
      </c>
      <c r="E200" s="11">
        <f t="shared" si="68"/>
        <v>158.8544485445</v>
      </c>
      <c r="F200" s="11">
        <f t="shared" si="69"/>
        <v>158.8544485445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0"/>
        <v>100.81235055400001</v>
      </c>
      <c r="E201" s="11">
        <f t="shared" si="68"/>
        <v>100.81235055400001</v>
      </c>
      <c r="F201" s="11">
        <f t="shared" si="69"/>
        <v>100.81235055400001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15</v>
      </c>
      <c r="E202" s="11">
        <f t="shared" si="68"/>
        <v>15</v>
      </c>
      <c r="F202" s="11">
        <f t="shared" si="69"/>
        <v>15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71">ROUND((E209*(E210/100*E211/100*E212/100)),2)</f>
        <v>0</v>
      </c>
      <c r="F208" s="11">
        <f t="shared" si="71"/>
        <v>0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72">D210</f>
        <v>0</v>
      </c>
      <c r="F210" s="11">
        <f t="shared" ref="F210:F213" si="73">D210</f>
        <v>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74">D79</f>
        <v>0</v>
      </c>
      <c r="E211" s="11">
        <f t="shared" si="72"/>
        <v>0</v>
      </c>
      <c r="F211" s="11">
        <f t="shared" si="73"/>
        <v>0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74"/>
        <v>0</v>
      </c>
      <c r="E212" s="11">
        <f t="shared" si="72"/>
        <v>0</v>
      </c>
      <c r="F212" s="11">
        <f t="shared" si="73"/>
        <v>0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72"/>
        <v>0</v>
      </c>
      <c r="F213" s="11">
        <f t="shared" si="73"/>
        <v>0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524917.80000000005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47719.8</v>
      </c>
      <c r="E219" s="11">
        <f t="shared" ref="E219:F219" si="75">ROUND((E220*(E221/100*E222/100*E223/100)),2)</f>
        <v>47719.8</v>
      </c>
      <c r="F219" s="11">
        <f t="shared" si="75"/>
        <v>47719.8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6">D221</f>
        <v>100</v>
      </c>
      <c r="F221" s="11">
        <f t="shared" ref="F221:F223" si="77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140.80213972429999</v>
      </c>
      <c r="E222" s="11">
        <f t="shared" si="76"/>
        <v>140.80213972429999</v>
      </c>
      <c r="F222" s="11">
        <f t="shared" si="77"/>
        <v>140.80213972429999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101.5652160873</v>
      </c>
      <c r="E223" s="11">
        <f t="shared" si="76"/>
        <v>101.5652160873</v>
      </c>
      <c r="F223" s="11">
        <f t="shared" si="77"/>
        <v>101.5652160873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11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565844.23</v>
      </c>
      <c r="E229" s="11">
        <f>D229</f>
        <v>565844.23</v>
      </c>
      <c r="F229" s="11">
        <f>D229</f>
        <v>565844.23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80834.89</v>
      </c>
      <c r="E230" s="11">
        <f t="shared" ref="E230:F230" si="78">ROUND((E231*(E232/100*E233/100*E234/100)),2)</f>
        <v>80834.89</v>
      </c>
      <c r="F230" s="11">
        <f t="shared" si="78"/>
        <v>80834.89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79">D232</f>
        <v>100</v>
      </c>
      <c r="F232" s="11">
        <f t="shared" ref="F232:F235" si="80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1304.9218853693999</v>
      </c>
      <c r="E233" s="11">
        <f t="shared" si="79"/>
        <v>1304.9218853693999</v>
      </c>
      <c r="F233" s="11">
        <f t="shared" si="80"/>
        <v>1304.9218853693999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101.3687719207</v>
      </c>
      <c r="E234" s="11">
        <f t="shared" si="79"/>
        <v>101.3687719207</v>
      </c>
      <c r="F234" s="11">
        <f t="shared" si="80"/>
        <v>101.3687719207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7</v>
      </c>
      <c r="E235" s="11">
        <f t="shared" si="79"/>
        <v>7</v>
      </c>
      <c r="F235" s="11">
        <f t="shared" si="80"/>
        <v>7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11001.5</v>
      </c>
      <c r="E240" s="11">
        <f>D240</f>
        <v>11001.5</v>
      </c>
      <c r="F240" s="11">
        <f>D240</f>
        <v>11001.5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220.03</v>
      </c>
      <c r="E241" s="11">
        <f t="shared" ref="E241:F241" si="81">ROUND((E242*(E243/100*E244/100*E245/100)),2)</f>
        <v>220.03</v>
      </c>
      <c r="F241" s="11">
        <f t="shared" si="81"/>
        <v>220.03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84">D90</f>
        <v>44.220280645999999</v>
      </c>
      <c r="E244" s="11">
        <f t="shared" si="82"/>
        <v>44.220280645999999</v>
      </c>
      <c r="F244" s="11">
        <f t="shared" si="83"/>
        <v>44.220280645999999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84"/>
        <v>99.858939251199999</v>
      </c>
      <c r="E245" s="11">
        <f t="shared" si="82"/>
        <v>99.858939251199999</v>
      </c>
      <c r="F245" s="11">
        <f t="shared" si="83"/>
        <v>99.858939251199999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50</v>
      </c>
      <c r="E246" s="11">
        <f t="shared" si="82"/>
        <v>50</v>
      </c>
      <c r="F246" s="11">
        <f t="shared" si="83"/>
        <v>50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465</v>
      </c>
      <c r="B251" s="50" t="s">
        <v>103</v>
      </c>
      <c r="C251" s="49" t="s">
        <v>99</v>
      </c>
      <c r="D251" s="11">
        <f>D252*D257</f>
        <v>1980.27</v>
      </c>
      <c r="E251" s="11">
        <f>D251</f>
        <v>1980.27</v>
      </c>
      <c r="F251" s="11">
        <f>D251</f>
        <v>1980.27</v>
      </c>
      <c r="G251" s="25" t="s">
        <v>287</v>
      </c>
    </row>
    <row r="252" spans="1:7" ht="72.599999999999994" customHeight="1" x14ac:dyDescent="0.2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220.03</v>
      </c>
      <c r="E252" s="11">
        <f t="shared" ref="E252:F252" si="85">ROUND((E253*(E254/100*E255/100*E256/100)),2)</f>
        <v>220.03</v>
      </c>
      <c r="F252" s="11">
        <f t="shared" si="85"/>
        <v>220.03</v>
      </c>
      <c r="G252" s="25" t="s">
        <v>288</v>
      </c>
    </row>
    <row r="253" spans="1:7" ht="12.75" customHeight="1" x14ac:dyDescent="0.2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50" t="s">
        <v>0</v>
      </c>
    </row>
    <row r="255" spans="1:7" ht="12.75" customHeight="1" x14ac:dyDescent="0.2">
      <c r="A255" s="28" t="s">
        <v>469</v>
      </c>
      <c r="B255" s="50" t="s">
        <v>114</v>
      </c>
      <c r="C255" s="49" t="s">
        <v>112</v>
      </c>
      <c r="D255" s="15">
        <f t="shared" ref="D255:D256" si="88">D90</f>
        <v>44.220280645999999</v>
      </c>
      <c r="E255" s="11">
        <f t="shared" si="86"/>
        <v>44.220280645999999</v>
      </c>
      <c r="F255" s="11">
        <f t="shared" si="87"/>
        <v>44.220280645999999</v>
      </c>
      <c r="G255" s="50" t="s">
        <v>0</v>
      </c>
    </row>
    <row r="256" spans="1:7" ht="12.75" customHeight="1" x14ac:dyDescent="0.2">
      <c r="A256" s="28" t="s">
        <v>470</v>
      </c>
      <c r="B256" s="50" t="s">
        <v>116</v>
      </c>
      <c r="C256" s="49" t="s">
        <v>112</v>
      </c>
      <c r="D256" s="15">
        <f t="shared" si="88"/>
        <v>99.858939251199999</v>
      </c>
      <c r="E256" s="11">
        <f t="shared" si="86"/>
        <v>99.858939251199999</v>
      </c>
      <c r="F256" s="11">
        <f t="shared" si="87"/>
        <v>99.858939251199999</v>
      </c>
      <c r="G256" s="50" t="s">
        <v>0</v>
      </c>
    </row>
    <row r="257" spans="1:7" ht="28.9" customHeight="1" x14ac:dyDescent="0.2">
      <c r="A257" s="28" t="s">
        <v>471</v>
      </c>
      <c r="B257" s="50" t="s">
        <v>118</v>
      </c>
      <c r="C257" s="49" t="s">
        <v>57</v>
      </c>
      <c r="D257" s="11">
        <f>Part1_1!K30</f>
        <v>9</v>
      </c>
      <c r="E257" s="11">
        <f t="shared" si="86"/>
        <v>9</v>
      </c>
      <c r="F257" s="11">
        <f t="shared" si="87"/>
        <v>9</v>
      </c>
      <c r="G257" s="50" t="s">
        <v>0</v>
      </c>
    </row>
    <row r="258" spans="1:7" ht="28.9" customHeight="1" x14ac:dyDescent="0.2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 x14ac:dyDescent="0.2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220.03</v>
      </c>
      <c r="E263" s="11">
        <f t="shared" ref="E263:F263" si="89">ROUND((E264*(E265/100*E266/100*E267/100)),2)</f>
        <v>220.03</v>
      </c>
      <c r="F263" s="11">
        <f t="shared" si="89"/>
        <v>220.03</v>
      </c>
      <c r="G263" s="25" t="s">
        <v>288</v>
      </c>
    </row>
    <row r="264" spans="1:7" ht="12.75" customHeight="1" x14ac:dyDescent="0.2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4" t="s">
        <v>0</v>
      </c>
    </row>
    <row r="266" spans="1:7" ht="12.75" customHeight="1" x14ac:dyDescent="0.2">
      <c r="A266" s="28" t="s">
        <v>480</v>
      </c>
      <c r="B266" s="54" t="s">
        <v>114</v>
      </c>
      <c r="C266" s="53" t="s">
        <v>112</v>
      </c>
      <c r="D266" s="15">
        <f t="shared" ref="D266:D267" si="92">D255</f>
        <v>44.220280645999999</v>
      </c>
      <c r="E266" s="11">
        <f t="shared" si="90"/>
        <v>44.220280645999999</v>
      </c>
      <c r="F266" s="11">
        <f t="shared" si="91"/>
        <v>44.220280645999999</v>
      </c>
      <c r="G266" s="54" t="s">
        <v>0</v>
      </c>
    </row>
    <row r="267" spans="1:7" ht="12.75" customHeight="1" x14ac:dyDescent="0.2">
      <c r="A267" s="28" t="s">
        <v>481</v>
      </c>
      <c r="B267" s="54" t="s">
        <v>116</v>
      </c>
      <c r="C267" s="53" t="s">
        <v>112</v>
      </c>
      <c r="D267" s="15">
        <f t="shared" si="92"/>
        <v>99.858939251199999</v>
      </c>
      <c r="E267" s="11">
        <f t="shared" si="90"/>
        <v>99.858939251199999</v>
      </c>
      <c r="F267" s="11">
        <f t="shared" si="91"/>
        <v>99.858939251199999</v>
      </c>
      <c r="G267" s="54" t="s">
        <v>0</v>
      </c>
    </row>
    <row r="268" spans="1:7" ht="28.9" customHeight="1" x14ac:dyDescent="0.2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 x14ac:dyDescent="0.2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 x14ac:dyDescent="0.2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354659.11000000127</v>
      </c>
      <c r="E271" s="11">
        <f>D271</f>
        <v>354659.11000000127</v>
      </c>
      <c r="F271" s="11">
        <f>D271</f>
        <v>354659.11000000127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14057085</v>
      </c>
      <c r="E273" s="11">
        <f>E271+E6</f>
        <v>13253609.220000001</v>
      </c>
      <c r="F273" s="11">
        <f>F271+F6</f>
        <v>13253609.220000001</v>
      </c>
      <c r="G273" s="19" t="s">
        <v>165</v>
      </c>
    </row>
    <row r="275" spans="1:7" x14ac:dyDescent="0.2">
      <c r="D275">
        <v>14057085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2" t="s">
        <v>166</v>
      </c>
      <c r="B2" s="72"/>
      <c r="C2" s="72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167</v>
      </c>
      <c r="B4" s="66"/>
      <c r="C4" s="66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4" t="s">
        <v>174</v>
      </c>
      <c r="B9" s="84"/>
      <c r="C9" s="84"/>
    </row>
    <row r="10" spans="1:3" ht="12.75" customHeight="1" x14ac:dyDescent="0.2">
      <c r="A10" s="9" t="s">
        <v>34</v>
      </c>
      <c r="B10" s="83" t="s">
        <v>175</v>
      </c>
      <c r="C10" s="83"/>
    </row>
    <row r="11" spans="1:3" ht="12.75" customHeight="1" x14ac:dyDescent="0.2">
      <c r="A11" s="9" t="s">
        <v>35</v>
      </c>
      <c r="B11" s="83" t="s">
        <v>176</v>
      </c>
      <c r="C11" s="83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4" t="s">
        <v>177</v>
      </c>
      <c r="B13" s="84"/>
      <c r="C13" s="84"/>
    </row>
    <row r="14" spans="1:3" ht="12.75" customHeight="1" x14ac:dyDescent="0.2">
      <c r="A14" s="9" t="s">
        <v>34</v>
      </c>
      <c r="B14" s="83" t="s">
        <v>178</v>
      </c>
      <c r="C14" s="83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2" t="s">
        <v>179</v>
      </c>
      <c r="B16" s="72"/>
      <c r="C16" s="72"/>
    </row>
    <row r="17" spans="1:3" ht="10.35" customHeight="1" x14ac:dyDescent="0.2">
      <c r="A17" s="81" t="s">
        <v>0</v>
      </c>
      <c r="B17" s="81"/>
      <c r="C17" s="81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2020-07-31T13:41:13Z</dcterms:modified>
</cp:coreProperties>
</file>